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N\ЦЕНЫ ТАРИФЫ на технику\тарифы на 2024 год\2024 март\Строительная техника\"/>
    </mc:Choice>
  </mc:AlternateContent>
  <xr:revisionPtr revIDLastSave="0" documentId="13_ncr:1_{74AA1035-AD92-4AB6-A4F6-FE994CB566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есяц" sheetId="1" r:id="rId1"/>
  </sheets>
  <definedNames>
    <definedName name="_xlnm.Print_Area" localSheetId="0">месяц!$A$1:$K$205</definedName>
  </definedNames>
  <calcPr calcId="191029"/>
</workbook>
</file>

<file path=xl/calcChain.xml><?xml version="1.0" encoding="utf-8"?>
<calcChain xmlns="http://schemas.openxmlformats.org/spreadsheetml/2006/main">
  <c r="F203" i="1" l="1"/>
  <c r="F202" i="1"/>
  <c r="F201" i="1"/>
  <c r="F199" i="1"/>
  <c r="F198" i="1"/>
  <c r="F197" i="1"/>
  <c r="F195" i="1"/>
  <c r="F194" i="1"/>
  <c r="F193" i="1"/>
  <c r="F191" i="1"/>
  <c r="F190" i="1"/>
  <c r="F188" i="1"/>
  <c r="F187" i="1"/>
  <c r="F185" i="1"/>
  <c r="F184" i="1"/>
  <c r="F182" i="1"/>
  <c r="F181" i="1"/>
  <c r="F180" i="1"/>
  <c r="F179" i="1"/>
  <c r="F155" i="1"/>
  <c r="F154" i="1"/>
  <c r="F153" i="1"/>
  <c r="F152" i="1"/>
  <c r="F151" i="1"/>
  <c r="F150" i="1"/>
  <c r="F149" i="1"/>
  <c r="F147" i="1"/>
  <c r="F146" i="1"/>
  <c r="F145" i="1"/>
  <c r="F144" i="1"/>
  <c r="F143" i="1"/>
  <c r="F142" i="1"/>
  <c r="J134" i="1"/>
  <c r="F140" i="1"/>
  <c r="J140" i="1" s="1"/>
  <c r="H140" i="1" s="1"/>
  <c r="K140" i="1" s="1"/>
  <c r="F139" i="1"/>
  <c r="J139" i="1" s="1"/>
  <c r="H139" i="1" s="1"/>
  <c r="K139" i="1" s="1"/>
  <c r="F138" i="1"/>
  <c r="J138" i="1" s="1"/>
  <c r="H138" i="1" s="1"/>
  <c r="K138" i="1" s="1"/>
  <c r="F137" i="1"/>
  <c r="J137" i="1" s="1"/>
  <c r="H137" i="1" s="1"/>
  <c r="K137" i="1" s="1"/>
  <c r="F136" i="1"/>
  <c r="D136" i="1" s="1"/>
  <c r="G136" i="1" s="1"/>
  <c r="F135" i="1"/>
  <c r="D135" i="1" s="1"/>
  <c r="G135" i="1" s="1"/>
  <c r="I123" i="1"/>
  <c r="J123" i="1" s="1"/>
  <c r="F123" i="1"/>
  <c r="G123" i="1" s="1"/>
  <c r="H122" i="1"/>
  <c r="I122" i="1" s="1"/>
  <c r="J122" i="1" s="1"/>
  <c r="H121" i="1"/>
  <c r="I121" i="1" s="1"/>
  <c r="J121" i="1" s="1"/>
  <c r="I120" i="1"/>
  <c r="J120" i="1" s="1"/>
  <c r="H119" i="1"/>
  <c r="I119" i="1" s="1"/>
  <c r="J119" i="1" s="1"/>
  <c r="H118" i="1"/>
  <c r="I118" i="1" s="1"/>
  <c r="J118" i="1" s="1"/>
  <c r="I117" i="1"/>
  <c r="J117" i="1" s="1"/>
  <c r="F117" i="1"/>
  <c r="G117" i="1" s="1"/>
  <c r="D139" i="1" l="1"/>
  <c r="G139" i="1" s="1"/>
  <c r="D140" i="1"/>
  <c r="G140" i="1" s="1"/>
  <c r="J136" i="1"/>
  <c r="H136" i="1" s="1"/>
  <c r="K136" i="1" s="1"/>
  <c r="D138" i="1"/>
  <c r="G138" i="1" s="1"/>
  <c r="D137" i="1"/>
  <c r="G137" i="1" s="1"/>
  <c r="J135" i="1"/>
  <c r="H135" i="1" s="1"/>
  <c r="K135" i="1" s="1"/>
  <c r="F122" i="1"/>
  <c r="G122" i="1" s="1"/>
  <c r="F118" i="1"/>
  <c r="G118" i="1" s="1"/>
  <c r="F120" i="1"/>
  <c r="G120" i="1" s="1"/>
  <c r="F119" i="1"/>
  <c r="G119" i="1" s="1"/>
  <c r="F121" i="1"/>
  <c r="G121" i="1" s="1"/>
  <c r="A141" i="1" l="1"/>
  <c r="A148" i="1" s="1"/>
  <c r="H89" i="1" l="1"/>
  <c r="I89" i="1" s="1"/>
  <c r="H88" i="1"/>
  <c r="H87" i="1"/>
  <c r="I87" i="1" s="1"/>
  <c r="H86" i="1"/>
  <c r="I85" i="1"/>
  <c r="F84" i="1"/>
  <c r="G84" i="1" s="1"/>
  <c r="I83" i="1"/>
  <c r="H82" i="1"/>
  <c r="H81" i="1"/>
  <c r="I81" i="1" s="1"/>
  <c r="H80" i="1"/>
  <c r="H79" i="1"/>
  <c r="I79" i="1" s="1"/>
  <c r="H78" i="1"/>
  <c r="H77" i="1"/>
  <c r="I77" i="1" s="1"/>
  <c r="H76" i="1"/>
  <c r="I75" i="1"/>
  <c r="F74" i="1"/>
  <c r="G74" i="1" s="1"/>
  <c r="H73" i="1"/>
  <c r="H72" i="1"/>
  <c r="H71" i="1"/>
  <c r="H70" i="1"/>
  <c r="I69" i="1"/>
  <c r="J69" i="1" s="1"/>
  <c r="F69" i="1"/>
  <c r="I67" i="1"/>
  <c r="J67" i="1" s="1"/>
  <c r="H66" i="1"/>
  <c r="H65" i="1"/>
  <c r="H64" i="1"/>
  <c r="H63" i="1"/>
  <c r="H62" i="1"/>
  <c r="H61" i="1"/>
  <c r="H60" i="1"/>
  <c r="I59" i="1"/>
  <c r="J59" i="1" s="1"/>
  <c r="F50" i="1"/>
  <c r="H37" i="1"/>
  <c r="H36" i="1"/>
  <c r="I34" i="1"/>
  <c r="J34" i="1" s="1"/>
  <c r="F33" i="1"/>
  <c r="I32" i="1"/>
  <c r="J32" i="1" s="1"/>
  <c r="F31" i="1"/>
  <c r="I30" i="1"/>
  <c r="J30" i="1" s="1"/>
  <c r="F29" i="1"/>
  <c r="I28" i="1"/>
  <c r="J28" i="1" s="1"/>
  <c r="F27" i="1"/>
  <c r="G27" i="1" s="1"/>
  <c r="F25" i="1"/>
  <c r="G25" i="1" s="1"/>
  <c r="F24" i="1"/>
  <c r="F23" i="1"/>
  <c r="G23" i="1" s="1"/>
  <c r="F21" i="1"/>
  <c r="G21" i="1" s="1"/>
  <c r="F19" i="1"/>
  <c r="G19" i="1" s="1"/>
  <c r="F17" i="1"/>
  <c r="G17" i="1" s="1"/>
  <c r="A28" i="1"/>
  <c r="I15" i="1"/>
  <c r="I13" i="1"/>
  <c r="F13" i="1"/>
  <c r="I11" i="1"/>
  <c r="I10" i="1"/>
  <c r="F9" i="1"/>
  <c r="A9" i="1"/>
  <c r="F63" i="1" l="1"/>
  <c r="F65" i="1"/>
  <c r="G65" i="1" s="1"/>
  <c r="F59" i="1"/>
  <c r="G59" i="1" s="1"/>
  <c r="F71" i="1"/>
  <c r="F67" i="1"/>
  <c r="G67" i="1" s="1"/>
  <c r="G69" i="1"/>
  <c r="F61" i="1"/>
  <c r="G61" i="1" s="1"/>
  <c r="J84" i="1"/>
  <c r="I70" i="1"/>
  <c r="J70" i="1" s="1"/>
  <c r="I76" i="1"/>
  <c r="J76" i="1" s="1"/>
  <c r="I66" i="1"/>
  <c r="J66" i="1" s="1"/>
  <c r="I71" i="1"/>
  <c r="J71" i="1" s="1"/>
  <c r="I78" i="1"/>
  <c r="J78" i="1" s="1"/>
  <c r="I86" i="1"/>
  <c r="J86" i="1" s="1"/>
  <c r="I63" i="1"/>
  <c r="J63" i="1" s="1"/>
  <c r="I72" i="1"/>
  <c r="J72" i="1" s="1"/>
  <c r="I64" i="1"/>
  <c r="J64" i="1" s="1"/>
  <c r="I60" i="1"/>
  <c r="J60" i="1" s="1"/>
  <c r="I73" i="1"/>
  <c r="J73" i="1" s="1"/>
  <c r="I80" i="1"/>
  <c r="J80" i="1" s="1"/>
  <c r="I61" i="1"/>
  <c r="J61" i="1" s="1"/>
  <c r="I88" i="1"/>
  <c r="J88" i="1" s="1"/>
  <c r="I65" i="1"/>
  <c r="J65" i="1" s="1"/>
  <c r="I62" i="1"/>
  <c r="J62" i="1" s="1"/>
  <c r="I82" i="1"/>
  <c r="J82" i="1" s="1"/>
  <c r="J75" i="1"/>
  <c r="J79" i="1"/>
  <c r="J89" i="1"/>
  <c r="F58" i="1"/>
  <c r="G58" i="1" s="1"/>
  <c r="F60" i="1"/>
  <c r="G60" i="1" s="1"/>
  <c r="F62" i="1"/>
  <c r="G62" i="1" s="1"/>
  <c r="F64" i="1"/>
  <c r="G64" i="1" s="1"/>
  <c r="F66" i="1"/>
  <c r="G66" i="1" s="1"/>
  <c r="F68" i="1"/>
  <c r="G68" i="1" s="1"/>
  <c r="F70" i="1"/>
  <c r="G70" i="1" s="1"/>
  <c r="F72" i="1"/>
  <c r="G72" i="1" s="1"/>
  <c r="J77" i="1"/>
  <c r="J81" i="1"/>
  <c r="J83" i="1"/>
  <c r="J85" i="1"/>
  <c r="J87" i="1"/>
  <c r="I50" i="1"/>
  <c r="J50" i="1" s="1"/>
  <c r="F76" i="1"/>
  <c r="G76" i="1" s="1"/>
  <c r="F78" i="1"/>
  <c r="G78" i="1" s="1"/>
  <c r="F80" i="1"/>
  <c r="G80" i="1" s="1"/>
  <c r="F82" i="1"/>
  <c r="G82" i="1" s="1"/>
  <c r="F86" i="1"/>
  <c r="G86" i="1" s="1"/>
  <c r="F88" i="1"/>
  <c r="G88" i="1" s="1"/>
  <c r="I58" i="1"/>
  <c r="J58" i="1" s="1"/>
  <c r="I68" i="1"/>
  <c r="J68" i="1" s="1"/>
  <c r="I74" i="1"/>
  <c r="J74" i="1" s="1"/>
  <c r="I84" i="1"/>
  <c r="F73" i="1"/>
  <c r="G73" i="1" s="1"/>
  <c r="I38" i="1"/>
  <c r="J38" i="1" s="1"/>
  <c r="G63" i="1"/>
  <c r="G71" i="1"/>
  <c r="F75" i="1"/>
  <c r="G75" i="1" s="1"/>
  <c r="F77" i="1"/>
  <c r="G77" i="1" s="1"/>
  <c r="F79" i="1"/>
  <c r="G79" i="1" s="1"/>
  <c r="F81" i="1"/>
  <c r="G81" i="1" s="1"/>
  <c r="F83" i="1"/>
  <c r="G83" i="1" s="1"/>
  <c r="F85" i="1"/>
  <c r="G85" i="1" s="1"/>
  <c r="F87" i="1"/>
  <c r="G87" i="1" s="1"/>
  <c r="F89" i="1"/>
  <c r="G89" i="1" s="1"/>
  <c r="I48" i="1"/>
  <c r="J48" i="1" s="1"/>
  <c r="I42" i="1"/>
  <c r="J42" i="1" s="1"/>
  <c r="I43" i="1"/>
  <c r="J43" i="1" s="1"/>
  <c r="I45" i="1"/>
  <c r="J45" i="1" s="1"/>
  <c r="I41" i="1"/>
  <c r="J41" i="1" s="1"/>
  <c r="I52" i="1"/>
  <c r="J52" i="1" s="1"/>
  <c r="I47" i="1"/>
  <c r="J47" i="1" s="1"/>
  <c r="I53" i="1"/>
  <c r="J53" i="1" s="1"/>
  <c r="I54" i="1"/>
  <c r="J54" i="1" s="1"/>
  <c r="I44" i="1"/>
  <c r="J44" i="1" s="1"/>
  <c r="I56" i="1"/>
  <c r="J56" i="1" s="1"/>
  <c r="I40" i="1"/>
  <c r="J40" i="1" s="1"/>
  <c r="I46" i="1"/>
  <c r="J46" i="1" s="1"/>
  <c r="I55" i="1"/>
  <c r="J55" i="1" s="1"/>
  <c r="I57" i="1"/>
  <c r="J57" i="1" s="1"/>
  <c r="F38" i="1"/>
  <c r="G38" i="1" s="1"/>
  <c r="F42" i="1"/>
  <c r="G42" i="1" s="1"/>
  <c r="F46" i="1"/>
  <c r="G46" i="1" s="1"/>
  <c r="F48" i="1"/>
  <c r="G48" i="1" s="1"/>
  <c r="F52" i="1"/>
  <c r="G52" i="1" s="1"/>
  <c r="F56" i="1"/>
  <c r="G56" i="1" s="1"/>
  <c r="G50" i="1"/>
  <c r="F40" i="1"/>
  <c r="G40" i="1" s="1"/>
  <c r="F44" i="1"/>
  <c r="G44" i="1" s="1"/>
  <c r="F54" i="1"/>
  <c r="G54" i="1" s="1"/>
  <c r="F39" i="1"/>
  <c r="G39" i="1" s="1"/>
  <c r="F41" i="1"/>
  <c r="G41" i="1" s="1"/>
  <c r="F43" i="1"/>
  <c r="G43" i="1" s="1"/>
  <c r="F45" i="1"/>
  <c r="G45" i="1" s="1"/>
  <c r="F47" i="1"/>
  <c r="G47" i="1" s="1"/>
  <c r="F49" i="1"/>
  <c r="G49" i="1" s="1"/>
  <c r="F51" i="1"/>
  <c r="G51" i="1" s="1"/>
  <c r="F53" i="1"/>
  <c r="G53" i="1" s="1"/>
  <c r="F55" i="1"/>
  <c r="G55" i="1" s="1"/>
  <c r="F57" i="1"/>
  <c r="G57" i="1" s="1"/>
  <c r="I39" i="1"/>
  <c r="J39" i="1" s="1"/>
  <c r="I49" i="1"/>
  <c r="J49" i="1" s="1"/>
  <c r="I51" i="1"/>
  <c r="J51" i="1" s="1"/>
  <c r="I36" i="1"/>
  <c r="J36" i="1" s="1"/>
  <c r="F36" i="1"/>
  <c r="G36" i="1" s="1"/>
  <c r="F20" i="1"/>
  <c r="G20" i="1" s="1"/>
  <c r="G24" i="1"/>
  <c r="F35" i="1"/>
  <c r="G35" i="1" s="1"/>
  <c r="F37" i="1"/>
  <c r="G37" i="1" s="1"/>
  <c r="F18" i="1"/>
  <c r="G18" i="1" s="1"/>
  <c r="F22" i="1"/>
  <c r="G22" i="1" s="1"/>
  <c r="F26" i="1"/>
  <c r="G26" i="1" s="1"/>
  <c r="I35" i="1"/>
  <c r="J35" i="1" s="1"/>
  <c r="I37" i="1"/>
  <c r="J37" i="1" s="1"/>
  <c r="G29" i="1"/>
  <c r="G31" i="1"/>
  <c r="G33" i="1"/>
  <c r="I17" i="1"/>
  <c r="J17" i="1" s="1"/>
  <c r="I19" i="1"/>
  <c r="J19" i="1" s="1"/>
  <c r="I21" i="1"/>
  <c r="J21" i="1" s="1"/>
  <c r="I23" i="1"/>
  <c r="J23" i="1" s="1"/>
  <c r="I25" i="1"/>
  <c r="J25" i="1" s="1"/>
  <c r="I27" i="1"/>
  <c r="J27" i="1" s="1"/>
  <c r="I14" i="1"/>
  <c r="J14" i="1" s="1"/>
  <c r="I29" i="1"/>
  <c r="J29" i="1" s="1"/>
  <c r="I31" i="1"/>
  <c r="J31" i="1" s="1"/>
  <c r="I33" i="1"/>
  <c r="J33" i="1" s="1"/>
  <c r="J10" i="1"/>
  <c r="F28" i="1"/>
  <c r="G28" i="1" s="1"/>
  <c r="F30" i="1"/>
  <c r="G30" i="1" s="1"/>
  <c r="F32" i="1"/>
  <c r="G32" i="1" s="1"/>
  <c r="F34" i="1"/>
  <c r="G34" i="1" s="1"/>
  <c r="I16" i="1"/>
  <c r="J16" i="1" s="1"/>
  <c r="I18" i="1"/>
  <c r="J18" i="1" s="1"/>
  <c r="I20" i="1"/>
  <c r="J20" i="1" s="1"/>
  <c r="I22" i="1"/>
  <c r="J22" i="1" s="1"/>
  <c r="I24" i="1"/>
  <c r="J24" i="1" s="1"/>
  <c r="I26" i="1"/>
  <c r="J26" i="1" s="1"/>
  <c r="I12" i="1"/>
  <c r="J12" i="1" s="1"/>
  <c r="J15" i="1"/>
  <c r="F11" i="1"/>
  <c r="G11" i="1" s="1"/>
  <c r="G13" i="1"/>
  <c r="I9" i="1"/>
  <c r="J9" i="1" s="1"/>
  <c r="J11" i="1"/>
  <c r="F15" i="1"/>
  <c r="G15" i="1" s="1"/>
  <c r="G9" i="1"/>
  <c r="F10" i="1"/>
  <c r="G10" i="1" s="1"/>
  <c r="F12" i="1"/>
  <c r="G12" i="1" s="1"/>
  <c r="F14" i="1"/>
  <c r="G14" i="1" s="1"/>
  <c r="F16" i="1"/>
  <c r="G16" i="1" s="1"/>
  <c r="J13" i="1"/>
  <c r="H113" i="1" l="1"/>
  <c r="I113" i="1" s="1"/>
  <c r="J113" i="1" s="1"/>
  <c r="F113" i="1"/>
  <c r="G113" i="1" s="1"/>
  <c r="H109" i="1"/>
  <c r="I109" i="1" s="1"/>
  <c r="J109" i="1" s="1"/>
  <c r="F109" i="1"/>
  <c r="G109" i="1" s="1"/>
  <c r="H106" i="1"/>
  <c r="H103" i="1"/>
  <c r="H99" i="1"/>
  <c r="H126" i="1" l="1"/>
  <c r="H116" i="1"/>
  <c r="H114" i="1"/>
  <c r="H111" i="1"/>
  <c r="H108" i="1"/>
  <c r="H105" i="1"/>
  <c r="H102" i="1"/>
  <c r="H100" i="1"/>
  <c r="I126" i="1" l="1"/>
  <c r="J126" i="1" s="1"/>
  <c r="F126" i="1"/>
  <c r="G126" i="1" s="1"/>
  <c r="I125" i="1"/>
  <c r="J125" i="1" s="1"/>
  <c r="F125" i="1"/>
  <c r="G125" i="1" s="1"/>
  <c r="I124" i="1"/>
  <c r="J124" i="1" s="1"/>
  <c r="F124" i="1"/>
  <c r="G124" i="1" s="1"/>
  <c r="I116" i="1"/>
  <c r="J116" i="1" s="1"/>
  <c r="F116" i="1"/>
  <c r="G116" i="1" s="1"/>
  <c r="I115" i="1"/>
  <c r="J115" i="1" s="1"/>
  <c r="F115" i="1"/>
  <c r="G115" i="1" s="1"/>
  <c r="I114" i="1"/>
  <c r="J114" i="1" s="1"/>
  <c r="F114" i="1"/>
  <c r="G114" i="1" s="1"/>
  <c r="I112" i="1"/>
  <c r="J112" i="1" s="1"/>
  <c r="F112" i="1"/>
  <c r="G112" i="1" s="1"/>
  <c r="I111" i="1"/>
  <c r="J111" i="1" s="1"/>
  <c r="F111" i="1"/>
  <c r="G111" i="1" s="1"/>
  <c r="I110" i="1"/>
  <c r="J110" i="1" s="1"/>
  <c r="F110" i="1"/>
  <c r="G110" i="1" s="1"/>
  <c r="I108" i="1"/>
  <c r="J108" i="1" s="1"/>
  <c r="F108" i="1"/>
  <c r="G108" i="1" s="1"/>
  <c r="I107" i="1"/>
  <c r="J107" i="1" s="1"/>
  <c r="F107" i="1"/>
  <c r="G107" i="1" s="1"/>
  <c r="I106" i="1"/>
  <c r="J106" i="1" s="1"/>
  <c r="F106" i="1"/>
  <c r="G106" i="1" s="1"/>
  <c r="I105" i="1"/>
  <c r="J105" i="1" s="1"/>
  <c r="F105" i="1"/>
  <c r="G105" i="1" s="1"/>
  <c r="I104" i="1"/>
  <c r="J104" i="1" s="1"/>
  <c r="F104" i="1"/>
  <c r="G104" i="1" s="1"/>
  <c r="I103" i="1"/>
  <c r="J103" i="1" s="1"/>
  <c r="F103" i="1"/>
  <c r="G103" i="1" s="1"/>
  <c r="I102" i="1"/>
  <c r="J102" i="1" s="1"/>
  <c r="F102" i="1"/>
  <c r="G102" i="1" s="1"/>
  <c r="I101" i="1"/>
  <c r="J101" i="1" s="1"/>
  <c r="F101" i="1"/>
  <c r="G101" i="1" s="1"/>
  <c r="A101" i="1"/>
  <c r="A104" i="1" s="1"/>
  <c r="A107" i="1" s="1"/>
  <c r="A112" i="1" s="1"/>
  <c r="A117" i="1" s="1"/>
  <c r="A124" i="1" s="1"/>
  <c r="I100" i="1"/>
  <c r="J100" i="1" s="1"/>
  <c r="F100" i="1"/>
  <c r="G100" i="1" s="1"/>
  <c r="I99" i="1"/>
  <c r="J99" i="1" s="1"/>
  <c r="F99" i="1"/>
  <c r="G99" i="1" s="1"/>
  <c r="I98" i="1"/>
  <c r="J98" i="1" s="1"/>
  <c r="F98" i="1"/>
  <c r="G98" i="1" s="1"/>
  <c r="B8" i="1"/>
  <c r="D8" i="1" s="1"/>
  <c r="E8" i="1" s="1"/>
  <c r="F8" i="1" s="1"/>
  <c r="G8" i="1" s="1"/>
  <c r="H8" i="1" s="1"/>
  <c r="I8" i="1" s="1"/>
  <c r="J8" i="1" s="1"/>
  <c r="D134" i="1" l="1"/>
  <c r="G134" i="1" s="1"/>
  <c r="H134" i="1"/>
  <c r="K134" i="1" s="1"/>
  <c r="D141" i="1"/>
  <c r="G141" i="1" s="1"/>
  <c r="J141" i="1"/>
  <c r="H141" i="1" s="1"/>
  <c r="K141" i="1" s="1"/>
  <c r="D142" i="1"/>
  <c r="G142" i="1" s="1"/>
  <c r="J142" i="1"/>
  <c r="H142" i="1" s="1"/>
  <c r="K142" i="1" s="1"/>
  <c r="J143" i="1"/>
  <c r="H143" i="1" s="1"/>
  <c r="K143" i="1" s="1"/>
  <c r="D143" i="1"/>
  <c r="G143" i="1" s="1"/>
  <c r="J144" i="1"/>
  <c r="H144" i="1" s="1"/>
  <c r="K144" i="1" s="1"/>
  <c r="D144" i="1"/>
  <c r="G144" i="1" s="1"/>
  <c r="D145" i="1"/>
  <c r="G145" i="1" s="1"/>
  <c r="J145" i="1"/>
  <c r="H145" i="1" s="1"/>
  <c r="K145" i="1" s="1"/>
  <c r="J146" i="1"/>
  <c r="H146" i="1" s="1"/>
  <c r="K146" i="1" s="1"/>
  <c r="D146" i="1"/>
  <c r="G146" i="1"/>
  <c r="D147" i="1"/>
  <c r="G147" i="1" s="1"/>
  <c r="J147" i="1"/>
  <c r="H147" i="1" s="1"/>
  <c r="K147" i="1" s="1"/>
  <c r="D148" i="1"/>
  <c r="G148" i="1" s="1"/>
  <c r="J148" i="1"/>
  <c r="H148" i="1"/>
  <c r="K148" i="1" s="1"/>
  <c r="J149" i="1"/>
  <c r="H149" i="1" s="1"/>
  <c r="K149" i="1" s="1"/>
  <c r="D149" i="1"/>
  <c r="G149" i="1" s="1"/>
  <c r="J150" i="1"/>
  <c r="H150" i="1" s="1"/>
  <c r="K150" i="1" s="1"/>
  <c r="D150" i="1"/>
  <c r="G150" i="1" s="1"/>
  <c r="J151" i="1"/>
  <c r="H151" i="1" s="1"/>
  <c r="K151" i="1" s="1"/>
  <c r="D151" i="1"/>
  <c r="G151" i="1" s="1"/>
  <c r="J152" i="1"/>
  <c r="H152" i="1" s="1"/>
  <c r="K152" i="1" s="1"/>
  <c r="D152" i="1"/>
  <c r="G152" i="1" s="1"/>
  <c r="J153" i="1"/>
  <c r="H153" i="1" s="1"/>
  <c r="K153" i="1" s="1"/>
  <c r="D153" i="1"/>
  <c r="G153" i="1" s="1"/>
  <c r="D154" i="1"/>
  <c r="G154" i="1" s="1"/>
  <c r="J154" i="1"/>
  <c r="H154" i="1" s="1"/>
  <c r="K154" i="1" s="1"/>
  <c r="J155" i="1"/>
  <c r="H155" i="1"/>
  <c r="K155" i="1" s="1"/>
  <c r="D155" i="1"/>
  <c r="G155" i="1" s="1"/>
  <c r="F157" i="1"/>
  <c r="J157" i="1" s="1"/>
  <c r="H157" i="1" s="1"/>
  <c r="K157" i="1" s="1"/>
  <c r="F159" i="1"/>
  <c r="D159" i="1" s="1"/>
  <c r="G159" i="1" s="1"/>
  <c r="J156" i="1"/>
  <c r="H156" i="1" s="1"/>
  <c r="K156" i="1" s="1"/>
  <c r="F161" i="1"/>
  <c r="J161" i="1" s="1"/>
  <c r="H161" i="1" s="1"/>
  <c r="K161" i="1" s="1"/>
  <c r="F162" i="1"/>
  <c r="J162" i="1" s="1"/>
  <c r="H162" i="1" s="1"/>
  <c r="K162" i="1" s="1"/>
  <c r="F160" i="1"/>
  <c r="D160" i="1" s="1"/>
  <c r="G160" i="1" s="1"/>
  <c r="D156" i="1"/>
  <c r="G156" i="1" s="1"/>
  <c r="F158" i="1"/>
  <c r="J158" i="1" s="1"/>
  <c r="H158" i="1" s="1"/>
  <c r="K158" i="1" s="1"/>
  <c r="D158" i="1" l="1"/>
  <c r="G158" i="1" s="1"/>
  <c r="J160" i="1"/>
  <c r="H160" i="1" s="1"/>
  <c r="K160" i="1" s="1"/>
  <c r="D157" i="1"/>
  <c r="G157" i="1" s="1"/>
  <c r="D162" i="1"/>
  <c r="G162" i="1" s="1"/>
  <c r="D161" i="1"/>
  <c r="G161" i="1" s="1"/>
  <c r="J159" i="1"/>
  <c r="H159" i="1" s="1"/>
  <c r="K159" i="1" s="1"/>
  <c r="F169" i="1"/>
  <c r="J169" i="1" s="1"/>
  <c r="F164" i="1"/>
  <c r="J164" i="1" s="1"/>
  <c r="H164" i="1" s="1"/>
  <c r="K164" i="1" s="1"/>
  <c r="F167" i="1"/>
  <c r="J167" i="1" s="1"/>
  <c r="H167" i="1" s="1"/>
  <c r="K167" i="1" s="1"/>
  <c r="F166" i="1"/>
  <c r="J166" i="1" s="1"/>
  <c r="H166" i="1" s="1"/>
  <c r="K166" i="1" s="1"/>
  <c r="F165" i="1"/>
  <c r="J165" i="1" s="1"/>
  <c r="H165" i="1" s="1"/>
  <c r="K165" i="1" s="1"/>
  <c r="F170" i="1"/>
  <c r="J170" i="1" s="1"/>
  <c r="H170" i="1" s="1"/>
  <c r="K170" i="1" s="1"/>
  <c r="J163" i="1"/>
  <c r="F168" i="1"/>
  <c r="J168" i="1" s="1"/>
  <c r="D163" i="1"/>
  <c r="G163" i="1"/>
  <c r="D167" i="1"/>
  <c r="G167" i="1" s="1"/>
  <c r="D168" i="1"/>
  <c r="G168" i="1" s="1"/>
  <c r="D169" i="1"/>
  <c r="G169" i="1" s="1"/>
  <c r="H163" i="1"/>
  <c r="K163" i="1" s="1"/>
  <c r="H168" i="1"/>
  <c r="K168" i="1"/>
  <c r="H169" i="1"/>
  <c r="K169" i="1" s="1"/>
  <c r="J185" i="1"/>
  <c r="J188" i="1"/>
  <c r="J201" i="1"/>
  <c r="J191" i="1"/>
  <c r="J178" i="1"/>
  <c r="J190" i="1"/>
  <c r="J202" i="1"/>
  <c r="J187" i="1"/>
  <c r="J195" i="1"/>
  <c r="D188" i="1"/>
  <c r="G188" i="1" s="1"/>
  <c r="J186" i="1"/>
  <c r="J194" i="1"/>
  <c r="J198" i="1"/>
  <c r="D202" i="1"/>
  <c r="G202" i="1" s="1"/>
  <c r="J181" i="1"/>
  <c r="D201" i="1"/>
  <c r="G201" i="1" s="1"/>
  <c r="J193" i="1"/>
  <c r="J192" i="1"/>
  <c r="D197" i="1"/>
  <c r="G197" i="1" s="1"/>
  <c r="J197" i="1"/>
  <c r="D185" i="1"/>
  <c r="G185" i="1" s="1"/>
  <c r="D178" i="1"/>
  <c r="G178" i="1" s="1"/>
  <c r="J196" i="1"/>
  <c r="D199" i="1"/>
  <c r="G199" i="1" s="1"/>
  <c r="J199" i="1"/>
  <c r="J200" i="1"/>
  <c r="D204" i="1"/>
  <c r="G204" i="1" s="1"/>
  <c r="D183" i="1"/>
  <c r="G183" i="1" s="1"/>
  <c r="J183" i="1"/>
  <c r="D179" i="1"/>
  <c r="G179" i="1" s="1"/>
  <c r="J179" i="1"/>
  <c r="D195" i="1"/>
  <c r="G195" i="1" s="1"/>
  <c r="D194" i="1"/>
  <c r="G194" i="1" s="1"/>
  <c r="D186" i="1"/>
  <c r="G186" i="1" s="1"/>
  <c r="D192" i="1"/>
  <c r="G192" i="1" s="1"/>
  <c r="D184" i="1"/>
  <c r="G184" i="1" s="1"/>
  <c r="J184" i="1"/>
  <c r="D191" i="1"/>
  <c r="G191" i="1" s="1"/>
  <c r="D205" i="1"/>
  <c r="G205" i="1" s="1"/>
  <c r="D182" i="1"/>
  <c r="G182" i="1" s="1"/>
  <c r="J182" i="1"/>
  <c r="D196" i="1"/>
  <c r="G196" i="1" s="1"/>
  <c r="J180" i="1"/>
  <c r="D187" i="1"/>
  <c r="G187" i="1" s="1"/>
  <c r="D181" i="1"/>
  <c r="G181" i="1" s="1"/>
  <c r="D189" i="1"/>
  <c r="G189" i="1" s="1"/>
  <c r="J189" i="1"/>
  <c r="D193" i="1"/>
  <c r="G193" i="1" s="1"/>
  <c r="D190" i="1"/>
  <c r="G190" i="1" s="1"/>
  <c r="D200" i="1"/>
  <c r="G200" i="1" s="1"/>
  <c r="D203" i="1"/>
  <c r="G203" i="1" s="1"/>
  <c r="J203" i="1"/>
  <c r="D198" i="1"/>
  <c r="G198" i="1" s="1"/>
  <c r="D180" i="1"/>
  <c r="G180" i="1" s="1"/>
  <c r="F175" i="1"/>
  <c r="D175" i="1" s="1"/>
  <c r="G175" i="1" s="1"/>
  <c r="F172" i="1"/>
  <c r="F173" i="1"/>
  <c r="D173" i="1" s="1"/>
  <c r="G173" i="1" s="1"/>
  <c r="F174" i="1"/>
  <c r="D174" i="1" s="1"/>
  <c r="G174" i="1" s="1"/>
  <c r="J174" i="1"/>
  <c r="D171" i="1"/>
  <c r="G171" i="1" s="1"/>
  <c r="J171" i="1"/>
  <c r="J175" i="1" l="1"/>
  <c r="H175" i="1" s="1"/>
  <c r="K175" i="1" s="1"/>
  <c r="D170" i="1"/>
  <c r="G170" i="1" s="1"/>
  <c r="J173" i="1"/>
  <c r="F177" i="1"/>
  <c r="D166" i="1"/>
  <c r="G166" i="1" s="1"/>
  <c r="D165" i="1"/>
  <c r="G165" i="1" s="1"/>
  <c r="D164" i="1"/>
  <c r="G164" i="1" s="1"/>
  <c r="D172" i="1"/>
  <c r="G172" i="1" s="1"/>
  <c r="F176" i="1"/>
  <c r="J176" i="1" s="1"/>
  <c r="H176" i="1" s="1"/>
  <c r="K176" i="1" s="1"/>
  <c r="J172" i="1"/>
  <c r="H172" i="1" s="1"/>
  <c r="K172" i="1" s="1"/>
  <c r="H179" i="1"/>
  <c r="K179" i="1" s="1"/>
  <c r="H181" i="1"/>
  <c r="K181" i="1" s="1"/>
  <c r="H182" i="1"/>
  <c r="K182" i="1" s="1"/>
  <c r="H183" i="1"/>
  <c r="K183" i="1" s="1"/>
  <c r="H173" i="1"/>
  <c r="K173" i="1" s="1"/>
  <c r="H202" i="1"/>
  <c r="K202" i="1" s="1"/>
  <c r="H186" i="1"/>
  <c r="K186" i="1" s="1"/>
  <c r="H174" i="1"/>
  <c r="K174" i="1" s="1"/>
  <c r="H180" i="1"/>
  <c r="K180" i="1" s="1"/>
  <c r="H193" i="1"/>
  <c r="K193" i="1" s="1"/>
  <c r="H197" i="1"/>
  <c r="K197" i="1" s="1"/>
  <c r="H187" i="1"/>
  <c r="K187" i="1" s="1"/>
  <c r="H185" i="1"/>
  <c r="K185" i="1" s="1"/>
  <c r="H204" i="1"/>
  <c r="K204" i="1" s="1"/>
  <c r="H205" i="1"/>
  <c r="K205" i="1" s="1"/>
  <c r="H191" i="1"/>
  <c r="K191" i="1" s="1"/>
  <c r="H203" i="1"/>
  <c r="K203" i="1" s="1"/>
  <c r="H196" i="1"/>
  <c r="K196" i="1" s="1"/>
  <c r="H189" i="1"/>
  <c r="K189" i="1" s="1"/>
  <c r="H190" i="1"/>
  <c r="K190" i="1" s="1"/>
  <c r="H200" i="1"/>
  <c r="K200" i="1" s="1"/>
  <c r="H188" i="1"/>
  <c r="K188" i="1" s="1"/>
  <c r="H194" i="1"/>
  <c r="K194" i="1" s="1"/>
  <c r="H178" i="1"/>
  <c r="K178" i="1" s="1"/>
  <c r="H201" i="1"/>
  <c r="K201" i="1" s="1"/>
  <c r="H184" i="1"/>
  <c r="K184" i="1" s="1"/>
  <c r="H199" i="1"/>
  <c r="K199" i="1" s="1"/>
  <c r="H171" i="1"/>
  <c r="K171" i="1" s="1"/>
  <c r="H192" i="1"/>
  <c r="K192" i="1" s="1"/>
  <c r="H195" i="1"/>
  <c r="K195" i="1" s="1"/>
  <c r="H198" i="1"/>
  <c r="K198" i="1" s="1"/>
  <c r="J177" i="1"/>
  <c r="H177" i="1" s="1"/>
  <c r="K177" i="1" s="1"/>
  <c r="D177" i="1"/>
  <c r="G177" i="1" s="1"/>
  <c r="D176" i="1"/>
  <c r="G176" i="1" s="1"/>
</calcChain>
</file>

<file path=xl/sharedStrings.xml><?xml version="1.0" encoding="utf-8"?>
<sst xmlns="http://schemas.openxmlformats.org/spreadsheetml/2006/main" count="358" uniqueCount="140">
  <si>
    <t xml:space="preserve">тарифов на выделение  коммунальной техники </t>
  </si>
  <si>
    <t>(услуги по механизированной уборке)</t>
  </si>
  <si>
    <t>Государственного предприятия "РЕМАВТОДОР МОСКОВСКОГО РАЙОНА Г.МИНСКА"</t>
  </si>
  <si>
    <t>рублей</t>
  </si>
  <si>
    <t>№ п/п</t>
  </si>
  <si>
    <t>Наименование техники</t>
  </si>
  <si>
    <t>Ед. измер.</t>
  </si>
  <si>
    <t>при работе в рабочие дни</t>
  </si>
  <si>
    <t>при работе в выходные и праздничные дни</t>
  </si>
  <si>
    <t>Тариф без НДС</t>
  </si>
  <si>
    <t>НДС</t>
  </si>
  <si>
    <t>Тариф с НДС</t>
  </si>
  <si>
    <t>1 м/час</t>
  </si>
  <si>
    <t>Снегоуборочная ЗИЛ-432935 "Любава"</t>
  </si>
  <si>
    <t>транспортный режим</t>
  </si>
  <si>
    <t>1 км</t>
  </si>
  <si>
    <t>Поливомоечная ЗИЛ-432935 "Любава"</t>
  </si>
  <si>
    <t>выгрузка одного бункера ПСС (6л)</t>
  </si>
  <si>
    <t xml:space="preserve">тарифов автоуслуг </t>
  </si>
  <si>
    <t>единица измерения</t>
  </si>
  <si>
    <t>1 час</t>
  </si>
  <si>
    <t>с прицепом</t>
  </si>
  <si>
    <t>Самосвал МАЗ-5516-05</t>
  </si>
  <si>
    <t>Самосвал МАЗ-5516-А5</t>
  </si>
  <si>
    <t>Самосвал МАЗ-6501 А8</t>
  </si>
  <si>
    <t xml:space="preserve">Сед.тягач МАЗ-6422А8 </t>
  </si>
  <si>
    <t>с полуприц МАЗ-953000-011</t>
  </si>
  <si>
    <t>с полуприц-тяжеловоз 9942С4</t>
  </si>
  <si>
    <t>Эвакуатор МАЗ-437043</t>
  </si>
  <si>
    <t>транспортный  режим</t>
  </si>
  <si>
    <t>работа оборудования</t>
  </si>
  <si>
    <r>
      <t>Стоимость управления, аренды и технической эксплуатации  дорожно-строительных машин и оборудования с экипажем за 1 маш/час</t>
    </r>
    <r>
      <rPr>
        <b/>
        <i/>
        <sz val="14"/>
        <rFont val="Times New Roman"/>
        <family val="1"/>
        <charset val="204"/>
      </rPr>
      <t xml:space="preserve"> </t>
    </r>
  </si>
  <si>
    <t>для  прочих</t>
  </si>
  <si>
    <t>Наименование машин и  оборудования</t>
  </si>
  <si>
    <t>ВСЕГО без НДС</t>
  </si>
  <si>
    <t xml:space="preserve">в т. ч. </t>
  </si>
  <si>
    <t>Всего с НДС</t>
  </si>
  <si>
    <t>Тариф за 1 маш/час</t>
  </si>
  <si>
    <t>Аренда</t>
  </si>
  <si>
    <t>укладка шириной 3,1 - 4,2м</t>
  </si>
  <si>
    <t>разогрев плиты</t>
  </si>
  <si>
    <t>укатка дорожного полотна</t>
  </si>
  <si>
    <t>Самосвал МАЗ-5551-А2</t>
  </si>
  <si>
    <t>подъем (1 выгрузка кузова)</t>
  </si>
  <si>
    <t>1 ездка</t>
  </si>
  <si>
    <t>Прейскурант № 01-1/06/23 А</t>
  </si>
  <si>
    <r>
      <t>Трактор</t>
    </r>
    <r>
      <rPr>
        <b/>
        <sz val="11"/>
        <rFont val="Times New Roman"/>
        <family val="1"/>
        <charset val="204"/>
      </rPr>
      <t xml:space="preserve"> МТЗ-82.1</t>
    </r>
    <r>
      <rPr>
        <sz val="11"/>
        <rFont val="Times New Roman"/>
        <family val="1"/>
        <charset val="204"/>
      </rPr>
      <t xml:space="preserve">              Гос.Н.   41-65  48-67  16-91  68-84  69-50  69-84  41-89  41-88  37-18</t>
    </r>
  </si>
  <si>
    <t xml:space="preserve"> подметание</t>
  </si>
  <si>
    <t>с прицепом ПСТ-9</t>
  </si>
  <si>
    <t>зима транспортный режим</t>
  </si>
  <si>
    <t>зима подметание</t>
  </si>
  <si>
    <t>зима с прицепом ПСТ-9</t>
  </si>
  <si>
    <t>зима уборка снега отвалом</t>
  </si>
  <si>
    <t>зима уборка снега отвалом и щеткой</t>
  </si>
  <si>
    <r>
      <t>Трактор</t>
    </r>
    <r>
      <rPr>
        <b/>
        <sz val="11"/>
        <rFont val="Times New Roman"/>
        <family val="1"/>
        <charset val="204"/>
      </rPr>
      <t xml:space="preserve"> Беларус-952</t>
    </r>
    <r>
      <rPr>
        <sz val="11"/>
        <rFont val="Times New Roman"/>
        <family val="1"/>
        <charset val="204"/>
      </rPr>
      <t xml:space="preserve">           Гос.Н. 14-31  14-30  24-40  24-38  24-39</t>
    </r>
  </si>
  <si>
    <t>погрузка</t>
  </si>
  <si>
    <t>зима погрузка</t>
  </si>
  <si>
    <t>зима с Л-116-01</t>
  </si>
  <si>
    <r>
      <t xml:space="preserve">Трактор </t>
    </r>
    <r>
      <rPr>
        <b/>
        <sz val="11"/>
        <rFont val="Times New Roman"/>
        <family val="1"/>
        <charset val="204"/>
      </rPr>
      <t xml:space="preserve">Беларус-892 </t>
    </r>
    <r>
      <rPr>
        <sz val="11"/>
        <rFont val="Times New Roman"/>
        <family val="1"/>
        <charset val="204"/>
      </rPr>
      <t xml:space="preserve">          Гос.Н.  24-42  24-41</t>
    </r>
  </si>
  <si>
    <t>зима с ОРС-24</t>
  </si>
  <si>
    <t>зима с ОРС-24 в работе</t>
  </si>
  <si>
    <t>Подметально-вакуумная МАЗ 5917А2</t>
  </si>
  <si>
    <t>(транспортный)</t>
  </si>
  <si>
    <t xml:space="preserve"> работа оборудования</t>
  </si>
  <si>
    <t>выгрузка 1бункера ПСС (2,7л)</t>
  </si>
  <si>
    <t>( с грузом)</t>
  </si>
  <si>
    <t xml:space="preserve">Подметание щеткой </t>
  </si>
  <si>
    <t>Посыпка ПСС</t>
  </si>
  <si>
    <t>Сгребание снега отвалом</t>
  </si>
  <si>
    <t>Сгребание снега отвалом и подметание</t>
  </si>
  <si>
    <t>Сгребание снега отвалом и посыпка ПСС</t>
  </si>
  <si>
    <t>(буксировка компрессора)</t>
  </si>
  <si>
    <t>полив из шланга (7,0л)</t>
  </si>
  <si>
    <t>мойка шлангом (7,6л)</t>
  </si>
  <si>
    <t>Ямочный ремонт (7,9л)</t>
  </si>
  <si>
    <t>Слив (заполнение) 1 цист. (2,8л)</t>
  </si>
  <si>
    <t>(с грузом)</t>
  </si>
  <si>
    <t>Мойка улиц</t>
  </si>
  <si>
    <t>Полив улиц</t>
  </si>
  <si>
    <r>
      <t xml:space="preserve">Снегоуборочная  КО 806Б-20 МАЗ-534025                            </t>
    </r>
    <r>
      <rPr>
        <sz val="11"/>
        <rFont val="Times New Roman"/>
        <family val="1"/>
        <charset val="204"/>
      </rPr>
      <t>Гос.Н. 05-55, 05-56, 17-24, 99-10, 15-76</t>
    </r>
  </si>
  <si>
    <r>
      <t xml:space="preserve">Поливомоечная КО 806Б-20 МАЗ-534025                           </t>
    </r>
    <r>
      <rPr>
        <sz val="11"/>
        <rFont val="Times New Roman"/>
        <family val="1"/>
        <charset val="204"/>
      </rPr>
      <t xml:space="preserve">  Гос.Н. 05-55, 05-56, 17-24, 99-10, 15-76</t>
    </r>
  </si>
  <si>
    <t>Слив (заполнение) 1 цист. (1,9л)</t>
  </si>
  <si>
    <t>полив из шланга (5,2л)</t>
  </si>
  <si>
    <t>Снегоуборочная  МАЗ 5905А2</t>
  </si>
  <si>
    <t>Поливомоечная МАЗ 5905А2</t>
  </si>
  <si>
    <t>полив из шланга (7,6л)</t>
  </si>
  <si>
    <t>Прейскурант № 01-1/06/23 К</t>
  </si>
  <si>
    <r>
      <t xml:space="preserve">Погрузчик </t>
    </r>
    <r>
      <rPr>
        <b/>
        <sz val="10"/>
        <rFont val="Times New Roman"/>
        <family val="1"/>
        <charset val="204"/>
      </rPr>
      <t>Амкодор 332С 4</t>
    </r>
  </si>
  <si>
    <t>лето транспортный режим</t>
  </si>
  <si>
    <t>лето погрузка и перемещение грузов</t>
  </si>
  <si>
    <t>лето работа крановой стрелой</t>
  </si>
  <si>
    <t>зима погрузка и перемещение грузов</t>
  </si>
  <si>
    <t>зима работа крановой стрелой</t>
  </si>
  <si>
    <t>технологический режим</t>
  </si>
  <si>
    <r>
      <t xml:space="preserve">Погрузчик </t>
    </r>
    <r>
      <rPr>
        <b/>
        <sz val="10"/>
        <rFont val="Times New Roman"/>
        <family val="1"/>
        <charset val="204"/>
      </rPr>
      <t>Амкодор 342 С4</t>
    </r>
  </si>
  <si>
    <r>
      <t xml:space="preserve">Погрузчик </t>
    </r>
    <r>
      <rPr>
        <b/>
        <sz val="10"/>
        <rFont val="Times New Roman"/>
        <family val="1"/>
        <charset val="204"/>
      </rPr>
      <t xml:space="preserve">Амкодор 352 С </t>
    </r>
  </si>
  <si>
    <t>зима работа с отвалом</t>
  </si>
  <si>
    <r>
      <t xml:space="preserve">Экскаватор-погрузчик </t>
    </r>
    <r>
      <rPr>
        <b/>
        <sz val="10"/>
        <rFont val="Times New Roman"/>
        <family val="1"/>
        <charset val="204"/>
      </rPr>
      <t>ДЭМ-1143</t>
    </r>
  </si>
  <si>
    <t>лето погрузка, перемещение</t>
  </si>
  <si>
    <t>лето экскавация</t>
  </si>
  <si>
    <t>зима погрузка, перемещение</t>
  </si>
  <si>
    <t>зима экскавация</t>
  </si>
  <si>
    <r>
      <t xml:space="preserve">Автогрейдер </t>
    </r>
    <r>
      <rPr>
        <b/>
        <sz val="10"/>
        <rFont val="Times New Roman"/>
        <family val="1"/>
        <charset val="204"/>
      </rPr>
      <t>ГС-14.02-250</t>
    </r>
  </si>
  <si>
    <t>лето профилирование</t>
  </si>
  <si>
    <t>зима профилирование</t>
  </si>
  <si>
    <t>перебазировка, технологический режим</t>
  </si>
  <si>
    <r>
      <t xml:space="preserve">Автогрейдер </t>
    </r>
    <r>
      <rPr>
        <b/>
        <sz val="10"/>
        <rFont val="Times New Roman"/>
        <family val="1"/>
        <charset val="204"/>
      </rPr>
      <t>ГС-10-01</t>
    </r>
  </si>
  <si>
    <t>лето погрузка,перемещение груза</t>
  </si>
  <si>
    <t>зима погрузка,перемещение груза</t>
  </si>
  <si>
    <r>
      <t xml:space="preserve">Бульдозер </t>
    </r>
    <r>
      <rPr>
        <b/>
        <sz val="10"/>
        <rFont val="Times New Roman"/>
        <family val="1"/>
        <charset val="204"/>
      </rPr>
      <t>Четра Т-9.01</t>
    </r>
  </si>
  <si>
    <t>лето перемещение</t>
  </si>
  <si>
    <t>зима перемещение</t>
  </si>
  <si>
    <r>
      <t xml:space="preserve">Каток </t>
    </r>
    <r>
      <rPr>
        <b/>
        <sz val="10"/>
        <rFont val="Times New Roman"/>
        <family val="1"/>
        <charset val="204"/>
      </rPr>
      <t>BOMAG 151</t>
    </r>
    <r>
      <rPr>
        <sz val="10"/>
        <rFont val="Times New Roman"/>
        <family val="1"/>
        <charset val="204"/>
      </rPr>
      <t xml:space="preserve"> AD-4</t>
    </r>
  </si>
  <si>
    <t>уплотнение дорожного полотна с включенным вибратором</t>
  </si>
  <si>
    <r>
      <t xml:space="preserve">Асфальтоукладчик </t>
    </r>
    <r>
      <rPr>
        <b/>
        <sz val="10"/>
        <rFont val="Times New Roman"/>
        <family val="1"/>
        <charset val="204"/>
      </rPr>
      <t>VOGELЕ SUPER-1303-2</t>
    </r>
  </si>
  <si>
    <t>укладка шириной  1,8 - 3,1м</t>
  </si>
  <si>
    <r>
      <t xml:space="preserve">Асфальтоукладчик </t>
    </r>
    <r>
      <rPr>
        <b/>
        <sz val="10"/>
        <rFont val="Times New Roman"/>
        <family val="1"/>
        <charset val="204"/>
      </rPr>
      <t>VOGELЕ SUPER-1600-2</t>
    </r>
  </si>
  <si>
    <t>укладка шириной от 3,5м до 5,0 м</t>
  </si>
  <si>
    <t>укладка шириной  от 5,5м до 7,0м</t>
  </si>
  <si>
    <r>
      <rPr>
        <sz val="10"/>
        <rFont val="Times New Roman"/>
        <family val="1"/>
        <charset val="204"/>
      </rPr>
      <t>Автовышка</t>
    </r>
    <r>
      <rPr>
        <b/>
        <sz val="10"/>
        <rFont val="Times New Roman"/>
        <family val="1"/>
        <charset val="204"/>
      </rPr>
      <t xml:space="preserve"> АГП-30-4 МАЗ-5337А2</t>
    </r>
  </si>
  <si>
    <t>лето работа автогидроподъемника</t>
  </si>
  <si>
    <t>зима работа автогидроподъемника</t>
  </si>
  <si>
    <t>лето по городу 1 км</t>
  </si>
  <si>
    <t>зима по городу 1 км</t>
  </si>
  <si>
    <r>
      <t xml:space="preserve">Экскаватор-погрузчик </t>
    </r>
    <r>
      <rPr>
        <b/>
        <sz val="10"/>
        <rFont val="Times New Roman"/>
        <family val="1"/>
        <charset val="204"/>
      </rPr>
      <t>Амкодор 702 А</t>
    </r>
  </si>
  <si>
    <r>
      <t xml:space="preserve">Экскаватор </t>
    </r>
    <r>
      <rPr>
        <b/>
        <sz val="10"/>
        <rFont val="Times New Roman"/>
        <family val="1"/>
        <charset val="204"/>
      </rPr>
      <t>HYUNDAI-R250 LC-7</t>
    </r>
  </si>
  <si>
    <t>лето экскавация грунта 1-2 категории</t>
  </si>
  <si>
    <t>лето экскавация грунта 3 категории</t>
  </si>
  <si>
    <t>лето работа с гидроножницами</t>
  </si>
  <si>
    <t>зима экскавация грунта 1-2 категории</t>
  </si>
  <si>
    <t>зима экскавация грунта 3 категории</t>
  </si>
  <si>
    <t>зима работа с гидроножницами</t>
  </si>
  <si>
    <t>Сед.тягач МАЗ 643028-8579-012</t>
  </si>
  <si>
    <t>со спец.п/п 99424С</t>
  </si>
  <si>
    <t>лето</t>
  </si>
  <si>
    <t>зима</t>
  </si>
  <si>
    <t>с п/п МАЗ-953000011</t>
  </si>
  <si>
    <t>подьем (1 выгрузка кузова)</t>
  </si>
  <si>
    <t>1 цист.</t>
  </si>
  <si>
    <t>с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</si>
</sst>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0.0%"/>
    <numFmt numFmtId="168" formatCode="#,##0_ ;\-#,##0\ "/>
  </numFmts>
  <fonts count="28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0000FF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4" tint="-0.249977111117893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"/>
  </cellStyleXfs>
  <cellXfs count="25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/>
    <xf numFmtId="0" fontId="10" fillId="0" borderId="0" xfId="0" applyFont="1" applyFill="1"/>
    <xf numFmtId="0" fontId="11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Fill="1"/>
    <xf numFmtId="0" fontId="9" fillId="0" borderId="0" xfId="0" applyFont="1"/>
    <xf numFmtId="0" fontId="11" fillId="0" borderId="8" xfId="0" applyFont="1" applyBorder="1"/>
    <xf numFmtId="3" fontId="11" fillId="0" borderId="8" xfId="0" applyNumberFormat="1" applyFont="1" applyBorder="1" applyAlignment="1">
      <alignment horizontal="center"/>
    </xf>
    <xf numFmtId="0" fontId="11" fillId="0" borderId="0" xfId="0" applyFont="1" applyFill="1"/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" xfId="0" applyFont="1" applyBorder="1"/>
    <xf numFmtId="166" fontId="11" fillId="0" borderId="8" xfId="1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ont="1"/>
    <xf numFmtId="166" fontId="9" fillId="0" borderId="1" xfId="1" applyNumberFormat="1" applyFon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0" fontId="11" fillId="0" borderId="14" xfId="0" applyFont="1" applyBorder="1"/>
    <xf numFmtId="166" fontId="11" fillId="0" borderId="14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6" fontId="9" fillId="0" borderId="1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167" fontId="12" fillId="0" borderId="0" xfId="0" applyNumberFormat="1" applyFont="1" applyFill="1"/>
    <xf numFmtId="4" fontId="9" fillId="0" borderId="8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3" fontId="10" fillId="0" borderId="0" xfId="0" applyNumberFormat="1" applyFont="1" applyFill="1"/>
    <xf numFmtId="4" fontId="9" fillId="0" borderId="1" xfId="0" applyNumberFormat="1" applyFont="1" applyFill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166" fontId="11" fillId="0" borderId="3" xfId="1" applyNumberFormat="1" applyFont="1" applyFill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0" fontId="11" fillId="0" borderId="6" xfId="0" applyFont="1" applyBorder="1"/>
    <xf numFmtId="4" fontId="9" fillId="0" borderId="6" xfId="0" applyNumberFormat="1" applyFont="1" applyFill="1" applyBorder="1" applyAlignment="1">
      <alignment horizontal="center"/>
    </xf>
    <xf numFmtId="166" fontId="11" fillId="0" borderId="6" xfId="1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8" fontId="16" fillId="0" borderId="0" xfId="2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166" fontId="9" fillId="0" borderId="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6" fillId="0" borderId="8" xfId="0" applyNumberFormat="1" applyFont="1" applyBorder="1" applyAlignment="1">
      <alignment horizontal="center"/>
    </xf>
    <xf numFmtId="166" fontId="27" fillId="0" borderId="8" xfId="1" applyNumberFormat="1" applyFont="1" applyBorder="1" applyAlignment="1">
      <alignment horizontal="center"/>
    </xf>
    <xf numFmtId="166" fontId="6" fillId="0" borderId="8" xfId="1" applyNumberFormat="1" applyFont="1" applyBorder="1" applyAlignment="1">
      <alignment horizontal="center"/>
    </xf>
    <xf numFmtId="4" fontId="6" fillId="0" borderId="8" xfId="0" applyNumberFormat="1" applyFont="1" applyBorder="1"/>
    <xf numFmtId="4" fontId="6" fillId="0" borderId="10" xfId="0" applyNumberFormat="1" applyFont="1" applyBorder="1"/>
    <xf numFmtId="3" fontId="6" fillId="0" borderId="1" xfId="0" applyNumberFormat="1" applyFont="1" applyBorder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4" fontId="6" fillId="0" borderId="1" xfId="0" applyNumberFormat="1" applyFont="1" applyBorder="1"/>
    <xf numFmtId="4" fontId="6" fillId="0" borderId="12" xfId="0" applyNumberFormat="1" applyFont="1" applyBorder="1"/>
    <xf numFmtId="3" fontId="6" fillId="0" borderId="14" xfId="0" applyNumberFormat="1" applyFont="1" applyBorder="1" applyAlignment="1">
      <alignment horizontal="center"/>
    </xf>
    <xf numFmtId="166" fontId="27" fillId="0" borderId="14" xfId="1" applyNumberFormat="1" applyFont="1" applyBorder="1" applyAlignment="1">
      <alignment horizontal="center"/>
    </xf>
    <xf numFmtId="166" fontId="6" fillId="0" borderId="14" xfId="1" applyNumberFormat="1" applyFont="1" applyBorder="1" applyAlignment="1">
      <alignment horizontal="center"/>
    </xf>
    <xf numFmtId="4" fontId="6" fillId="0" borderId="14" xfId="0" applyNumberFormat="1" applyFont="1" applyBorder="1"/>
    <xf numFmtId="4" fontId="6" fillId="0" borderId="16" xfId="0" applyNumberFormat="1" applyFont="1" applyBorder="1"/>
    <xf numFmtId="166" fontId="6" fillId="0" borderId="1" xfId="1" applyNumberFormat="1" applyFont="1" applyFill="1" applyBorder="1" applyAlignment="1">
      <alignment horizontal="center"/>
    </xf>
    <xf numFmtId="166" fontId="6" fillId="0" borderId="14" xfId="1" applyNumberFormat="1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166" fontId="27" fillId="0" borderId="8" xfId="1" applyNumberFormat="1" applyFont="1" applyFill="1" applyBorder="1" applyAlignment="1">
      <alignment horizontal="center"/>
    </xf>
    <xf numFmtId="166" fontId="6" fillId="0" borderId="8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4" xfId="1" applyNumberFormat="1" applyFont="1" applyFill="1" applyBorder="1" applyAlignment="1">
      <alignment horizontal="center"/>
    </xf>
    <xf numFmtId="166" fontId="27" fillId="0" borderId="24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horizontal="center"/>
    </xf>
    <xf numFmtId="166" fontId="27" fillId="0" borderId="3" xfId="1" applyNumberFormat="1" applyFont="1" applyFill="1" applyBorder="1" applyAlignment="1">
      <alignment horizontal="center"/>
    </xf>
    <xf numFmtId="166" fontId="6" fillId="0" borderId="3" xfId="1" applyNumberFormat="1" applyFont="1" applyFill="1" applyBorder="1" applyAlignment="1">
      <alignment horizontal="center"/>
    </xf>
    <xf numFmtId="4" fontId="6" fillId="0" borderId="3" xfId="0" applyNumberFormat="1" applyFont="1" applyBorder="1"/>
    <xf numFmtId="4" fontId="6" fillId="0" borderId="30" xfId="0" applyNumberFormat="1" applyFont="1" applyBorder="1"/>
    <xf numFmtId="0" fontId="6" fillId="0" borderId="8" xfId="0" applyFont="1" applyBorder="1"/>
    <xf numFmtId="0" fontId="6" fillId="0" borderId="1" xfId="0" applyFont="1" applyBorder="1"/>
    <xf numFmtId="4" fontId="19" fillId="0" borderId="0" xfId="3" applyNumberFormat="1" applyFont="1" applyFill="1" applyBorder="1" applyAlignment="1">
      <alignment horizontal="right"/>
    </xf>
    <xf numFmtId="166" fontId="16" fillId="0" borderId="8" xfId="3" applyNumberFormat="1" applyFont="1" applyFill="1" applyBorder="1" applyAlignment="1">
      <alignment horizontal="right"/>
    </xf>
    <xf numFmtId="166" fontId="22" fillId="0" borderId="8" xfId="3" applyNumberFormat="1" applyFont="1" applyFill="1" applyBorder="1" applyAlignment="1">
      <alignment horizontal="right"/>
    </xf>
    <xf numFmtId="166" fontId="16" fillId="0" borderId="1" xfId="3" applyNumberFormat="1" applyFont="1" applyFill="1" applyBorder="1" applyAlignment="1">
      <alignment horizontal="right"/>
    </xf>
    <xf numFmtId="166" fontId="22" fillId="0" borderId="1" xfId="3" applyNumberFormat="1" applyFont="1" applyFill="1" applyBorder="1" applyAlignment="1">
      <alignment horizontal="right"/>
    </xf>
    <xf numFmtId="166" fontId="16" fillId="0" borderId="6" xfId="3" applyNumberFormat="1" applyFont="1" applyFill="1" applyBorder="1" applyAlignment="1">
      <alignment horizontal="right"/>
    </xf>
    <xf numFmtId="166" fontId="22" fillId="0" borderId="6" xfId="3" applyNumberFormat="1" applyFont="1" applyFill="1" applyBorder="1" applyAlignment="1">
      <alignment horizontal="right"/>
    </xf>
    <xf numFmtId="166" fontId="16" fillId="0" borderId="14" xfId="3" applyNumberFormat="1" applyFont="1" applyFill="1" applyBorder="1" applyAlignment="1">
      <alignment horizontal="right"/>
    </xf>
    <xf numFmtId="166" fontId="22" fillId="0" borderId="14" xfId="3" applyNumberFormat="1" applyFont="1" applyFill="1" applyBorder="1" applyAlignment="1">
      <alignment horizontal="right"/>
    </xf>
    <xf numFmtId="166" fontId="16" fillId="0" borderId="3" xfId="3" applyNumberFormat="1" applyFont="1" applyFill="1" applyBorder="1" applyAlignment="1">
      <alignment horizontal="right"/>
    </xf>
    <xf numFmtId="166" fontId="22" fillId="0" borderId="3" xfId="3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4" fontId="11" fillId="0" borderId="1" xfId="0" applyNumberFormat="1" applyFont="1" applyFill="1" applyBorder="1"/>
    <xf numFmtId="4" fontId="11" fillId="0" borderId="8" xfId="0" applyNumberFormat="1" applyFont="1" applyFill="1" applyBorder="1"/>
    <xf numFmtId="4" fontId="11" fillId="0" borderId="6" xfId="0" applyNumberFormat="1" applyFont="1" applyFill="1" applyBorder="1"/>
    <xf numFmtId="166" fontId="16" fillId="0" borderId="10" xfId="3" applyNumberFormat="1" applyFont="1" applyFill="1" applyBorder="1" applyAlignment="1">
      <alignment horizontal="right"/>
    </xf>
    <xf numFmtId="166" fontId="16" fillId="0" borderId="12" xfId="3" applyNumberFormat="1" applyFont="1" applyFill="1" applyBorder="1" applyAlignment="1">
      <alignment horizontal="right"/>
    </xf>
    <xf numFmtId="4" fontId="11" fillId="0" borderId="14" xfId="0" applyNumberFormat="1" applyFont="1" applyFill="1" applyBorder="1"/>
    <xf numFmtId="166" fontId="16" fillId="0" borderId="16" xfId="3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6" fontId="16" fillId="0" borderId="2" xfId="3" applyNumberFormat="1" applyFont="1" applyFill="1" applyBorder="1" applyAlignment="1">
      <alignment horizontal="right"/>
    </xf>
    <xf numFmtId="166" fontId="16" fillId="0" borderId="5" xfId="3" applyNumberFormat="1" applyFont="1" applyFill="1" applyBorder="1" applyAlignment="1">
      <alignment horizontal="right"/>
    </xf>
    <xf numFmtId="166" fontId="16" fillId="0" borderId="9" xfId="3" applyNumberFormat="1" applyFont="1" applyFill="1" applyBorder="1" applyAlignment="1">
      <alignment horizontal="right"/>
    </xf>
    <xf numFmtId="166" fontId="16" fillId="0" borderId="15" xfId="3" applyNumberFormat="1" applyFont="1" applyFill="1" applyBorder="1" applyAlignment="1">
      <alignment horizontal="right"/>
    </xf>
    <xf numFmtId="4" fontId="11" fillId="0" borderId="26" xfId="0" applyNumberFormat="1" applyFont="1" applyFill="1" applyBorder="1"/>
    <xf numFmtId="4" fontId="11" fillId="0" borderId="4" xfId="0" applyNumberFormat="1" applyFont="1" applyFill="1" applyBorder="1"/>
    <xf numFmtId="166" fontId="16" fillId="0" borderId="22" xfId="3" applyNumberFormat="1" applyFont="1" applyFill="1" applyBorder="1" applyAlignment="1">
      <alignment horizontal="right"/>
    </xf>
    <xf numFmtId="4" fontId="11" fillId="0" borderId="23" xfId="0" applyNumberFormat="1" applyFont="1" applyFill="1" applyBorder="1"/>
    <xf numFmtId="4" fontId="11" fillId="0" borderId="27" xfId="0" applyNumberFormat="1" applyFont="1" applyFill="1" applyBorder="1"/>
    <xf numFmtId="166" fontId="16" fillId="0" borderId="29" xfId="3" applyNumberFormat="1" applyFont="1" applyFill="1" applyBorder="1" applyAlignment="1">
      <alignment horizontal="right"/>
    </xf>
    <xf numFmtId="4" fontId="11" fillId="0" borderId="25" xfId="0" applyNumberFormat="1" applyFont="1" applyFill="1" applyBorder="1"/>
    <xf numFmtId="4" fontId="11" fillId="0" borderId="3" xfId="0" applyNumberFormat="1" applyFont="1" applyFill="1" applyBorder="1"/>
    <xf numFmtId="166" fontId="16" fillId="0" borderId="30" xfId="3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8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АКБ 01.02.2010" xfId="4" xr:uid="{1F282A5C-FA23-4853-BDAD-3C289069846D}"/>
    <cellStyle name="Финансовый" xfId="1" builtinId="3"/>
    <cellStyle name="Финансовый [0]" xfId="2" builtinId="6"/>
    <cellStyle name="Финансовый [0]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P205"/>
  <sheetViews>
    <sheetView tabSelected="1" topLeftCell="A175" zoomScaleNormal="100" zoomScaleSheetLayoutView="100" workbookViewId="0">
      <selection activeCell="F201" sqref="F201"/>
    </sheetView>
  </sheetViews>
  <sheetFormatPr defaultRowHeight="12.75" x14ac:dyDescent="0.2"/>
  <cols>
    <col min="1" max="1" width="3.28515625" style="33" customWidth="1"/>
    <col min="2" max="2" width="30.28515625" style="33" customWidth="1"/>
    <col min="3" max="3" width="23.28515625" style="33" customWidth="1"/>
    <col min="4" max="4" width="9.140625" style="33"/>
    <col min="5" max="5" width="11.7109375" style="35" customWidth="1"/>
    <col min="6" max="6" width="9.5703125" style="33" customWidth="1"/>
    <col min="7" max="7" width="9.7109375" style="33" customWidth="1"/>
    <col min="8" max="8" width="10.42578125" customWidth="1"/>
    <col min="9" max="9" width="8.85546875" customWidth="1"/>
    <col min="10" max="10" width="12.28515625" customWidth="1"/>
    <col min="11" max="16" width="9.140625" style="25"/>
  </cols>
  <sheetData>
    <row r="1" spans="1:16" s="2" customFormat="1" ht="25.5" customHeight="1" x14ac:dyDescent="0.25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1"/>
      <c r="L1" s="1"/>
      <c r="M1" s="1"/>
      <c r="N1" s="1"/>
      <c r="O1" s="1"/>
      <c r="P1" s="1"/>
    </row>
    <row r="2" spans="1:16" s="3" customFormat="1" ht="16.5" x14ac:dyDescent="0.2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1"/>
      <c r="L2" s="1"/>
      <c r="M2" s="1"/>
      <c r="N2" s="1"/>
      <c r="O2" s="1"/>
      <c r="P2" s="1"/>
    </row>
    <row r="3" spans="1:16" s="3" customFormat="1" ht="16.5" x14ac:dyDescent="0.25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1"/>
      <c r="L3" s="1"/>
      <c r="M3" s="1"/>
      <c r="N3" s="1"/>
      <c r="O3" s="1"/>
      <c r="P3" s="1"/>
    </row>
    <row r="4" spans="1:16" s="3" customFormat="1" ht="16.5" x14ac:dyDescent="0.2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1"/>
      <c r="L4" s="1"/>
      <c r="M4" s="1"/>
      <c r="N4" s="1"/>
      <c r="O4" s="1"/>
      <c r="P4" s="1"/>
    </row>
    <row r="5" spans="1:16" s="8" customFormat="1" ht="20.25" customHeight="1" thickBot="1" x14ac:dyDescent="0.3">
      <c r="A5" s="4"/>
      <c r="B5" s="5"/>
      <c r="C5" s="6"/>
      <c r="D5" s="4"/>
      <c r="E5" s="7"/>
      <c r="F5" s="4"/>
      <c r="G5" s="4"/>
      <c r="J5" s="8" t="s">
        <v>3</v>
      </c>
      <c r="K5" s="9"/>
      <c r="L5" s="9"/>
      <c r="M5" s="9"/>
      <c r="N5" s="9"/>
      <c r="O5" s="9"/>
      <c r="P5" s="9"/>
    </row>
    <row r="6" spans="1:16" s="11" customFormat="1" ht="29.45" customHeight="1" x14ac:dyDescent="0.2">
      <c r="A6" s="209" t="s">
        <v>4</v>
      </c>
      <c r="B6" s="211" t="s">
        <v>5</v>
      </c>
      <c r="C6" s="211"/>
      <c r="D6" s="213" t="s">
        <v>6</v>
      </c>
      <c r="E6" s="215" t="s">
        <v>7</v>
      </c>
      <c r="F6" s="215"/>
      <c r="G6" s="215"/>
      <c r="H6" s="215" t="s">
        <v>8</v>
      </c>
      <c r="I6" s="215"/>
      <c r="J6" s="216"/>
      <c r="K6" s="10"/>
      <c r="L6" s="10"/>
      <c r="M6" s="10"/>
      <c r="N6" s="10"/>
      <c r="O6" s="10"/>
      <c r="P6" s="10"/>
    </row>
    <row r="7" spans="1:16" s="11" customFormat="1" ht="36.6" customHeight="1" x14ac:dyDescent="0.2">
      <c r="A7" s="210"/>
      <c r="B7" s="212"/>
      <c r="C7" s="212"/>
      <c r="D7" s="214"/>
      <c r="E7" s="80" t="s">
        <v>9</v>
      </c>
      <c r="F7" s="12" t="s">
        <v>10</v>
      </c>
      <c r="G7" s="12" t="s">
        <v>11</v>
      </c>
      <c r="H7" s="80" t="s">
        <v>9</v>
      </c>
      <c r="I7" s="12" t="s">
        <v>10</v>
      </c>
      <c r="J7" s="76" t="s">
        <v>11</v>
      </c>
      <c r="K7" s="10"/>
      <c r="L7" s="10"/>
      <c r="M7" s="10"/>
      <c r="N7" s="10"/>
      <c r="O7" s="10"/>
      <c r="P7" s="10"/>
    </row>
    <row r="8" spans="1:16" s="14" customFormat="1" ht="13.5" customHeight="1" thickBot="1" x14ac:dyDescent="0.25">
      <c r="A8" s="77">
        <v>1</v>
      </c>
      <c r="B8" s="217">
        <f t="shared" ref="B8:J8" si="0">A8+1</f>
        <v>2</v>
      </c>
      <c r="C8" s="218"/>
      <c r="D8" s="73">
        <f>B8+1</f>
        <v>3</v>
      </c>
      <c r="E8" s="78">
        <f t="shared" si="0"/>
        <v>4</v>
      </c>
      <c r="F8" s="73">
        <f t="shared" si="0"/>
        <v>5</v>
      </c>
      <c r="G8" s="73">
        <f t="shared" si="0"/>
        <v>6</v>
      </c>
      <c r="H8" s="78">
        <f t="shared" si="0"/>
        <v>7</v>
      </c>
      <c r="I8" s="73">
        <f t="shared" si="0"/>
        <v>8</v>
      </c>
      <c r="J8" s="79">
        <f t="shared" si="0"/>
        <v>9</v>
      </c>
      <c r="K8" s="13"/>
      <c r="L8" s="13"/>
      <c r="M8" s="13"/>
      <c r="N8" s="13"/>
      <c r="O8" s="13"/>
      <c r="P8" s="13"/>
    </row>
    <row r="9" spans="1:16" s="17" customFormat="1" ht="15.75" x14ac:dyDescent="0.25">
      <c r="A9" s="204">
        <f>A7+1</f>
        <v>1</v>
      </c>
      <c r="B9" s="201" t="s">
        <v>46</v>
      </c>
      <c r="C9" s="69" t="s">
        <v>14</v>
      </c>
      <c r="D9" s="86" t="s">
        <v>12</v>
      </c>
      <c r="E9" s="87">
        <v>53.95</v>
      </c>
      <c r="F9" s="88">
        <f t="shared" ref="F9:F35" si="1">E9*20%</f>
        <v>10.790000000000001</v>
      </c>
      <c r="G9" s="88">
        <f t="shared" ref="G9:G16" si="2">E9+F9</f>
        <v>64.740000000000009</v>
      </c>
      <c r="H9" s="87">
        <v>65.08</v>
      </c>
      <c r="I9" s="89">
        <f t="shared" ref="I9:I35" si="3">H9*0.2</f>
        <v>13.016</v>
      </c>
      <c r="J9" s="90">
        <f t="shared" ref="J9:J35" si="4">H9+I9</f>
        <v>78.096000000000004</v>
      </c>
      <c r="K9" s="10"/>
      <c r="L9" s="10"/>
      <c r="M9" s="10"/>
      <c r="N9" s="10"/>
      <c r="O9" s="10"/>
      <c r="P9" s="10"/>
    </row>
    <row r="10" spans="1:16" s="17" customFormat="1" ht="15.75" x14ac:dyDescent="0.25">
      <c r="A10" s="205"/>
      <c r="B10" s="202"/>
      <c r="C10" s="18" t="s">
        <v>47</v>
      </c>
      <c r="D10" s="91" t="s">
        <v>12</v>
      </c>
      <c r="E10" s="92">
        <v>50.87</v>
      </c>
      <c r="F10" s="93">
        <f t="shared" si="1"/>
        <v>10.173999999999999</v>
      </c>
      <c r="G10" s="93">
        <f t="shared" si="2"/>
        <v>61.043999999999997</v>
      </c>
      <c r="H10" s="92">
        <v>62</v>
      </c>
      <c r="I10" s="94">
        <f t="shared" si="3"/>
        <v>12.4</v>
      </c>
      <c r="J10" s="95">
        <f t="shared" si="4"/>
        <v>74.400000000000006</v>
      </c>
      <c r="K10" s="10"/>
      <c r="L10" s="10"/>
      <c r="M10" s="10"/>
      <c r="N10" s="10"/>
      <c r="O10" s="10"/>
      <c r="P10" s="10"/>
    </row>
    <row r="11" spans="1:16" s="17" customFormat="1" ht="15.75" x14ac:dyDescent="0.25">
      <c r="A11" s="205"/>
      <c r="B11" s="202"/>
      <c r="C11" s="18" t="s">
        <v>48</v>
      </c>
      <c r="D11" s="91" t="s">
        <v>12</v>
      </c>
      <c r="E11" s="92">
        <v>60.91</v>
      </c>
      <c r="F11" s="93">
        <f t="shared" si="1"/>
        <v>12.182</v>
      </c>
      <c r="G11" s="93">
        <f t="shared" si="2"/>
        <v>73.091999999999999</v>
      </c>
      <c r="H11" s="92">
        <v>72.03</v>
      </c>
      <c r="I11" s="94">
        <f t="shared" si="3"/>
        <v>14.406000000000001</v>
      </c>
      <c r="J11" s="95">
        <f t="shared" si="4"/>
        <v>86.436000000000007</v>
      </c>
      <c r="K11" s="10"/>
      <c r="L11" s="10"/>
      <c r="M11" s="10"/>
      <c r="N11" s="10"/>
      <c r="O11" s="10"/>
      <c r="P11" s="10"/>
    </row>
    <row r="12" spans="1:16" s="11" customFormat="1" ht="15.75" x14ac:dyDescent="0.25">
      <c r="A12" s="205"/>
      <c r="B12" s="202"/>
      <c r="C12" s="18" t="s">
        <v>49</v>
      </c>
      <c r="D12" s="91" t="s">
        <v>12</v>
      </c>
      <c r="E12" s="92">
        <v>55.48</v>
      </c>
      <c r="F12" s="93">
        <f t="shared" si="1"/>
        <v>11.096</v>
      </c>
      <c r="G12" s="93">
        <f t="shared" si="2"/>
        <v>66.575999999999993</v>
      </c>
      <c r="H12" s="92">
        <v>66.61</v>
      </c>
      <c r="I12" s="94">
        <f t="shared" si="3"/>
        <v>13.322000000000001</v>
      </c>
      <c r="J12" s="95">
        <f t="shared" si="4"/>
        <v>79.932000000000002</v>
      </c>
      <c r="K12" s="10"/>
      <c r="L12" s="10"/>
      <c r="M12" s="10"/>
      <c r="N12" s="10"/>
      <c r="O12" s="10"/>
      <c r="P12" s="10"/>
    </row>
    <row r="13" spans="1:16" s="11" customFormat="1" ht="15.75" x14ac:dyDescent="0.25">
      <c r="A13" s="205"/>
      <c r="B13" s="202"/>
      <c r="C13" s="18" t="s">
        <v>50</v>
      </c>
      <c r="D13" s="91" t="s">
        <v>12</v>
      </c>
      <c r="E13" s="92">
        <v>55.99</v>
      </c>
      <c r="F13" s="93">
        <f t="shared" si="1"/>
        <v>11.198</v>
      </c>
      <c r="G13" s="93">
        <f t="shared" si="2"/>
        <v>67.188000000000002</v>
      </c>
      <c r="H13" s="92">
        <v>67.12</v>
      </c>
      <c r="I13" s="94">
        <f t="shared" si="3"/>
        <v>13.424000000000001</v>
      </c>
      <c r="J13" s="95">
        <f t="shared" si="4"/>
        <v>80.544000000000011</v>
      </c>
      <c r="K13" s="10"/>
      <c r="L13" s="10"/>
      <c r="M13" s="10"/>
      <c r="N13" s="10"/>
      <c r="O13" s="10"/>
      <c r="P13" s="10"/>
    </row>
    <row r="14" spans="1:16" s="11" customFormat="1" ht="15.75" x14ac:dyDescent="0.25">
      <c r="A14" s="205"/>
      <c r="B14" s="202"/>
      <c r="C14" s="18" t="s">
        <v>51</v>
      </c>
      <c r="D14" s="91" t="s">
        <v>12</v>
      </c>
      <c r="E14" s="92">
        <v>61.67</v>
      </c>
      <c r="F14" s="93">
        <f t="shared" si="1"/>
        <v>12.334000000000001</v>
      </c>
      <c r="G14" s="93">
        <f t="shared" si="2"/>
        <v>74.004000000000005</v>
      </c>
      <c r="H14" s="92">
        <v>72.8</v>
      </c>
      <c r="I14" s="94">
        <f t="shared" si="3"/>
        <v>14.56</v>
      </c>
      <c r="J14" s="95">
        <f t="shared" si="4"/>
        <v>87.36</v>
      </c>
      <c r="K14" s="10"/>
      <c r="L14" s="10"/>
      <c r="M14" s="10"/>
      <c r="N14" s="10"/>
      <c r="O14" s="10"/>
      <c r="P14" s="10"/>
    </row>
    <row r="15" spans="1:16" s="11" customFormat="1" ht="15.75" x14ac:dyDescent="0.25">
      <c r="A15" s="205"/>
      <c r="B15" s="202"/>
      <c r="C15" s="23" t="s">
        <v>52</v>
      </c>
      <c r="D15" s="91" t="s">
        <v>12</v>
      </c>
      <c r="E15" s="92">
        <v>56.76</v>
      </c>
      <c r="F15" s="93">
        <f t="shared" si="1"/>
        <v>11.352</v>
      </c>
      <c r="G15" s="93">
        <f t="shared" si="2"/>
        <v>68.111999999999995</v>
      </c>
      <c r="H15" s="92">
        <v>67.89</v>
      </c>
      <c r="I15" s="94">
        <f t="shared" si="3"/>
        <v>13.578000000000001</v>
      </c>
      <c r="J15" s="95">
        <f t="shared" si="4"/>
        <v>81.468000000000004</v>
      </c>
      <c r="K15" s="10"/>
      <c r="L15" s="10"/>
      <c r="M15" s="10"/>
      <c r="N15" s="10"/>
      <c r="O15" s="10"/>
      <c r="P15" s="10"/>
    </row>
    <row r="16" spans="1:16" s="11" customFormat="1" ht="16.5" thickBot="1" x14ac:dyDescent="0.3">
      <c r="A16" s="206"/>
      <c r="B16" s="203"/>
      <c r="C16" s="29" t="s">
        <v>53</v>
      </c>
      <c r="D16" s="96" t="s">
        <v>12</v>
      </c>
      <c r="E16" s="97">
        <v>57.53</v>
      </c>
      <c r="F16" s="98">
        <f t="shared" si="1"/>
        <v>11.506</v>
      </c>
      <c r="G16" s="98">
        <f t="shared" si="2"/>
        <v>69.036000000000001</v>
      </c>
      <c r="H16" s="97">
        <v>68.650000000000006</v>
      </c>
      <c r="I16" s="99">
        <f t="shared" si="3"/>
        <v>13.730000000000002</v>
      </c>
      <c r="J16" s="100">
        <f t="shared" si="4"/>
        <v>82.38000000000001</v>
      </c>
      <c r="K16" s="10"/>
      <c r="L16" s="10"/>
      <c r="M16" s="10"/>
      <c r="N16" s="10"/>
      <c r="O16" s="10"/>
      <c r="P16" s="10"/>
    </row>
    <row r="17" spans="1:16" s="11" customFormat="1" ht="15.75" x14ac:dyDescent="0.25">
      <c r="A17" s="204">
        <v>2</v>
      </c>
      <c r="B17" s="201" t="s">
        <v>54</v>
      </c>
      <c r="C17" s="69" t="s">
        <v>14</v>
      </c>
      <c r="D17" s="86" t="s">
        <v>12</v>
      </c>
      <c r="E17" s="87">
        <v>54.18</v>
      </c>
      <c r="F17" s="88">
        <f t="shared" si="1"/>
        <v>10.836</v>
      </c>
      <c r="G17" s="88">
        <f>E17+F17</f>
        <v>65.016000000000005</v>
      </c>
      <c r="H17" s="87">
        <v>65.31</v>
      </c>
      <c r="I17" s="89">
        <f t="shared" si="3"/>
        <v>13.062000000000001</v>
      </c>
      <c r="J17" s="90">
        <f t="shared" si="4"/>
        <v>78.372</v>
      </c>
      <c r="K17" s="10"/>
      <c r="L17" s="10"/>
      <c r="M17" s="10"/>
      <c r="N17" s="10"/>
      <c r="O17" s="10"/>
      <c r="P17" s="10"/>
    </row>
    <row r="18" spans="1:16" s="11" customFormat="1" ht="15.75" x14ac:dyDescent="0.25">
      <c r="A18" s="205"/>
      <c r="B18" s="202"/>
      <c r="C18" s="18" t="s">
        <v>47</v>
      </c>
      <c r="D18" s="91" t="s">
        <v>12</v>
      </c>
      <c r="E18" s="92">
        <v>53.92</v>
      </c>
      <c r="F18" s="93">
        <f t="shared" si="1"/>
        <v>10.784000000000001</v>
      </c>
      <c r="G18" s="93">
        <f t="shared" ref="G18:G35" si="5">E18+F18</f>
        <v>64.704000000000008</v>
      </c>
      <c r="H18" s="92">
        <v>65.05</v>
      </c>
      <c r="I18" s="94">
        <f t="shared" si="3"/>
        <v>13.01</v>
      </c>
      <c r="J18" s="95">
        <f t="shared" si="4"/>
        <v>78.06</v>
      </c>
      <c r="K18" s="10"/>
      <c r="L18" s="10"/>
      <c r="M18" s="10"/>
      <c r="N18" s="10"/>
      <c r="O18" s="10"/>
      <c r="P18" s="10"/>
    </row>
    <row r="19" spans="1:16" s="11" customFormat="1" ht="15.75" x14ac:dyDescent="0.25">
      <c r="A19" s="205"/>
      <c r="B19" s="202"/>
      <c r="C19" s="18" t="s">
        <v>55</v>
      </c>
      <c r="D19" s="91" t="s">
        <v>12</v>
      </c>
      <c r="E19" s="92">
        <v>50.6</v>
      </c>
      <c r="F19" s="93">
        <f t="shared" si="1"/>
        <v>10.120000000000001</v>
      </c>
      <c r="G19" s="93">
        <f t="shared" si="5"/>
        <v>60.72</v>
      </c>
      <c r="H19" s="92">
        <v>61.72</v>
      </c>
      <c r="I19" s="94">
        <f t="shared" si="3"/>
        <v>12.344000000000001</v>
      </c>
      <c r="J19" s="95">
        <f t="shared" si="4"/>
        <v>74.063999999999993</v>
      </c>
      <c r="K19" s="10"/>
      <c r="L19" s="10"/>
      <c r="M19" s="10"/>
      <c r="N19" s="10"/>
      <c r="O19" s="10"/>
      <c r="P19" s="10"/>
    </row>
    <row r="20" spans="1:16" s="11" customFormat="1" ht="15.75" x14ac:dyDescent="0.25">
      <c r="A20" s="205"/>
      <c r="B20" s="202"/>
      <c r="C20" s="18" t="s">
        <v>48</v>
      </c>
      <c r="D20" s="91" t="s">
        <v>12</v>
      </c>
      <c r="E20" s="92">
        <v>59.87</v>
      </c>
      <c r="F20" s="93">
        <f t="shared" si="1"/>
        <v>11.974</v>
      </c>
      <c r="G20" s="93">
        <f t="shared" si="5"/>
        <v>71.843999999999994</v>
      </c>
      <c r="H20" s="92">
        <v>70.989999999999995</v>
      </c>
      <c r="I20" s="94">
        <f t="shared" si="3"/>
        <v>14.198</v>
      </c>
      <c r="J20" s="95">
        <f t="shared" si="4"/>
        <v>85.187999999999988</v>
      </c>
      <c r="K20" s="10"/>
      <c r="L20" s="10"/>
      <c r="M20" s="10"/>
      <c r="N20" s="10"/>
      <c r="O20" s="10"/>
      <c r="P20" s="10"/>
    </row>
    <row r="21" spans="1:16" s="11" customFormat="1" ht="15.75" x14ac:dyDescent="0.25">
      <c r="A21" s="205"/>
      <c r="B21" s="202"/>
      <c r="C21" s="18" t="s">
        <v>49</v>
      </c>
      <c r="D21" s="91" t="s">
        <v>12</v>
      </c>
      <c r="E21" s="92">
        <v>55.72</v>
      </c>
      <c r="F21" s="93">
        <f t="shared" si="1"/>
        <v>11.144</v>
      </c>
      <c r="G21" s="93">
        <f t="shared" si="5"/>
        <v>66.864000000000004</v>
      </c>
      <c r="H21" s="92">
        <v>66.849999999999994</v>
      </c>
      <c r="I21" s="94">
        <f t="shared" si="3"/>
        <v>13.37</v>
      </c>
      <c r="J21" s="95">
        <f t="shared" si="4"/>
        <v>80.22</v>
      </c>
      <c r="K21" s="10"/>
      <c r="L21" s="10"/>
      <c r="M21" s="10"/>
      <c r="N21" s="10"/>
      <c r="O21" s="10"/>
      <c r="P21" s="10"/>
    </row>
    <row r="22" spans="1:16" s="11" customFormat="1" ht="15.75" x14ac:dyDescent="0.25">
      <c r="A22" s="205"/>
      <c r="B22" s="202"/>
      <c r="C22" s="18" t="s">
        <v>50</v>
      </c>
      <c r="D22" s="91" t="s">
        <v>12</v>
      </c>
      <c r="E22" s="92">
        <v>55.47</v>
      </c>
      <c r="F22" s="93">
        <f t="shared" si="1"/>
        <v>11.094000000000001</v>
      </c>
      <c r="G22" s="93">
        <f t="shared" si="5"/>
        <v>66.563999999999993</v>
      </c>
      <c r="H22" s="92">
        <v>66.599999999999994</v>
      </c>
      <c r="I22" s="94">
        <f t="shared" si="3"/>
        <v>13.32</v>
      </c>
      <c r="J22" s="95">
        <f t="shared" si="4"/>
        <v>79.919999999999987</v>
      </c>
      <c r="K22" s="10"/>
      <c r="L22" s="10"/>
      <c r="M22" s="10"/>
      <c r="N22" s="10"/>
      <c r="O22" s="10"/>
      <c r="P22" s="10"/>
    </row>
    <row r="23" spans="1:16" s="11" customFormat="1" ht="15.75" x14ac:dyDescent="0.25">
      <c r="A23" s="205"/>
      <c r="B23" s="202"/>
      <c r="C23" s="18" t="s">
        <v>56</v>
      </c>
      <c r="D23" s="91" t="s">
        <v>12</v>
      </c>
      <c r="E23" s="92">
        <v>51.88</v>
      </c>
      <c r="F23" s="93">
        <f t="shared" si="1"/>
        <v>10.376000000000001</v>
      </c>
      <c r="G23" s="93">
        <f t="shared" si="5"/>
        <v>62.256</v>
      </c>
      <c r="H23" s="92">
        <v>63.01</v>
      </c>
      <c r="I23" s="94">
        <f t="shared" si="3"/>
        <v>12.602</v>
      </c>
      <c r="J23" s="95">
        <f t="shared" si="4"/>
        <v>75.611999999999995</v>
      </c>
      <c r="K23" s="10"/>
      <c r="L23" s="10"/>
      <c r="M23" s="10"/>
      <c r="N23" s="10"/>
      <c r="O23" s="10"/>
      <c r="P23" s="10"/>
    </row>
    <row r="24" spans="1:16" s="11" customFormat="1" ht="15.75" x14ac:dyDescent="0.25">
      <c r="A24" s="205"/>
      <c r="B24" s="202"/>
      <c r="C24" s="18" t="s">
        <v>57</v>
      </c>
      <c r="D24" s="91" t="s">
        <v>12</v>
      </c>
      <c r="E24" s="92">
        <v>54.39</v>
      </c>
      <c r="F24" s="93">
        <f t="shared" si="1"/>
        <v>10.878</v>
      </c>
      <c r="G24" s="93">
        <f t="shared" si="5"/>
        <v>65.268000000000001</v>
      </c>
      <c r="H24" s="92">
        <v>66.11</v>
      </c>
      <c r="I24" s="94">
        <f t="shared" si="3"/>
        <v>13.222000000000001</v>
      </c>
      <c r="J24" s="95">
        <f t="shared" si="4"/>
        <v>79.331999999999994</v>
      </c>
      <c r="K24" s="10"/>
      <c r="L24" s="10"/>
      <c r="M24" s="10"/>
      <c r="N24" s="10"/>
      <c r="O24" s="10"/>
      <c r="P24" s="10"/>
    </row>
    <row r="25" spans="1:16" s="26" customFormat="1" ht="15.75" x14ac:dyDescent="0.25">
      <c r="A25" s="205"/>
      <c r="B25" s="202"/>
      <c r="C25" s="18" t="s">
        <v>51</v>
      </c>
      <c r="D25" s="91" t="s">
        <v>12</v>
      </c>
      <c r="E25" s="92">
        <v>61.92</v>
      </c>
      <c r="F25" s="93">
        <f t="shared" si="1"/>
        <v>12.384</v>
      </c>
      <c r="G25" s="93">
        <f t="shared" si="5"/>
        <v>74.304000000000002</v>
      </c>
      <c r="H25" s="92">
        <v>73.05</v>
      </c>
      <c r="I25" s="94">
        <f t="shared" si="3"/>
        <v>14.61</v>
      </c>
      <c r="J25" s="95">
        <f t="shared" si="4"/>
        <v>87.66</v>
      </c>
      <c r="K25" s="25"/>
      <c r="L25" s="25"/>
      <c r="M25" s="25"/>
      <c r="N25" s="25"/>
      <c r="O25" s="25"/>
      <c r="P25" s="25"/>
    </row>
    <row r="26" spans="1:16" s="26" customFormat="1" ht="15.75" x14ac:dyDescent="0.25">
      <c r="A26" s="205"/>
      <c r="B26" s="202"/>
      <c r="C26" s="23" t="s">
        <v>52</v>
      </c>
      <c r="D26" s="91" t="s">
        <v>12</v>
      </c>
      <c r="E26" s="92">
        <v>50.6</v>
      </c>
      <c r="F26" s="93">
        <f t="shared" si="1"/>
        <v>10.120000000000001</v>
      </c>
      <c r="G26" s="93">
        <f t="shared" si="5"/>
        <v>60.72</v>
      </c>
      <c r="H26" s="92">
        <v>61.72</v>
      </c>
      <c r="I26" s="94">
        <f t="shared" si="3"/>
        <v>12.344000000000001</v>
      </c>
      <c r="J26" s="95">
        <f t="shared" si="4"/>
        <v>74.063999999999993</v>
      </c>
      <c r="K26" s="25"/>
      <c r="L26" s="25"/>
      <c r="M26" s="25"/>
      <c r="N26" s="25"/>
      <c r="O26" s="25"/>
      <c r="P26" s="25"/>
    </row>
    <row r="27" spans="1:16" s="26" customFormat="1" ht="16.5" thickBot="1" x14ac:dyDescent="0.3">
      <c r="A27" s="206"/>
      <c r="B27" s="203"/>
      <c r="C27" s="29" t="s">
        <v>53</v>
      </c>
      <c r="D27" s="96" t="s">
        <v>12</v>
      </c>
      <c r="E27" s="97">
        <v>56.49</v>
      </c>
      <c r="F27" s="98">
        <f t="shared" si="1"/>
        <v>11.298000000000002</v>
      </c>
      <c r="G27" s="98">
        <f t="shared" si="5"/>
        <v>67.788000000000011</v>
      </c>
      <c r="H27" s="97">
        <v>67.61</v>
      </c>
      <c r="I27" s="99">
        <f t="shared" si="3"/>
        <v>13.522</v>
      </c>
      <c r="J27" s="100">
        <f t="shared" si="4"/>
        <v>81.132000000000005</v>
      </c>
      <c r="K27" s="25"/>
      <c r="L27" s="25"/>
      <c r="M27" s="25"/>
      <c r="N27" s="25"/>
      <c r="O27" s="25"/>
      <c r="P27" s="25"/>
    </row>
    <row r="28" spans="1:16" s="26" customFormat="1" ht="15.75" x14ac:dyDescent="0.25">
      <c r="A28" s="204">
        <f>A17+1</f>
        <v>3</v>
      </c>
      <c r="B28" s="201" t="s">
        <v>58</v>
      </c>
      <c r="C28" s="69" t="s">
        <v>14</v>
      </c>
      <c r="D28" s="86" t="s">
        <v>12</v>
      </c>
      <c r="E28" s="87">
        <v>53.95</v>
      </c>
      <c r="F28" s="88">
        <f t="shared" si="1"/>
        <v>10.790000000000001</v>
      </c>
      <c r="G28" s="88">
        <f t="shared" si="5"/>
        <v>64.740000000000009</v>
      </c>
      <c r="H28" s="87">
        <v>65.069999999999993</v>
      </c>
      <c r="I28" s="89">
        <f t="shared" si="3"/>
        <v>13.013999999999999</v>
      </c>
      <c r="J28" s="90">
        <f t="shared" si="4"/>
        <v>78.083999999999989</v>
      </c>
      <c r="K28" s="25"/>
      <c r="L28" s="25"/>
      <c r="M28" s="25"/>
      <c r="N28" s="25"/>
      <c r="O28" s="25"/>
      <c r="P28" s="25"/>
    </row>
    <row r="29" spans="1:16" s="26" customFormat="1" ht="15.75" x14ac:dyDescent="0.25">
      <c r="A29" s="205"/>
      <c r="B29" s="202"/>
      <c r="C29" s="18" t="s">
        <v>48</v>
      </c>
      <c r="D29" s="91" t="s">
        <v>12</v>
      </c>
      <c r="E29" s="92">
        <v>57.07</v>
      </c>
      <c r="F29" s="93">
        <f t="shared" si="1"/>
        <v>11.414000000000001</v>
      </c>
      <c r="G29" s="93">
        <f t="shared" si="5"/>
        <v>68.484000000000009</v>
      </c>
      <c r="H29" s="92">
        <v>68.2</v>
      </c>
      <c r="I29" s="94">
        <f t="shared" si="3"/>
        <v>13.64</v>
      </c>
      <c r="J29" s="95">
        <f t="shared" si="4"/>
        <v>81.84</v>
      </c>
      <c r="K29" s="25"/>
      <c r="L29" s="25"/>
      <c r="M29" s="25"/>
      <c r="N29" s="25"/>
      <c r="O29" s="25"/>
      <c r="P29" s="25"/>
    </row>
    <row r="30" spans="1:16" s="26" customFormat="1" ht="15.75" x14ac:dyDescent="0.25">
      <c r="A30" s="205"/>
      <c r="B30" s="202"/>
      <c r="C30" s="18" t="s">
        <v>47</v>
      </c>
      <c r="D30" s="91" t="s">
        <v>12</v>
      </c>
      <c r="E30" s="92">
        <v>49.6</v>
      </c>
      <c r="F30" s="93">
        <f t="shared" si="1"/>
        <v>9.9200000000000017</v>
      </c>
      <c r="G30" s="93">
        <f t="shared" si="5"/>
        <v>59.52</v>
      </c>
      <c r="H30" s="92">
        <v>60.71</v>
      </c>
      <c r="I30" s="94">
        <f t="shared" si="3"/>
        <v>12.142000000000001</v>
      </c>
      <c r="J30" s="95">
        <f t="shared" si="4"/>
        <v>72.852000000000004</v>
      </c>
      <c r="K30" s="25"/>
      <c r="L30" s="25"/>
      <c r="M30" s="25"/>
      <c r="N30" s="25"/>
      <c r="O30" s="25"/>
      <c r="P30" s="25"/>
    </row>
    <row r="31" spans="1:16" s="26" customFormat="1" ht="15.75" x14ac:dyDescent="0.25">
      <c r="A31" s="205"/>
      <c r="B31" s="202"/>
      <c r="C31" s="18" t="s">
        <v>49</v>
      </c>
      <c r="D31" s="91" t="s">
        <v>12</v>
      </c>
      <c r="E31" s="92">
        <v>55.48</v>
      </c>
      <c r="F31" s="101">
        <f t="shared" si="1"/>
        <v>11.096</v>
      </c>
      <c r="G31" s="101">
        <f t="shared" si="5"/>
        <v>66.575999999999993</v>
      </c>
      <c r="H31" s="92">
        <v>66.599999999999994</v>
      </c>
      <c r="I31" s="94">
        <f t="shared" si="3"/>
        <v>13.32</v>
      </c>
      <c r="J31" s="95">
        <f t="shared" si="4"/>
        <v>79.919999999999987</v>
      </c>
      <c r="K31" s="25"/>
      <c r="L31" s="25"/>
      <c r="M31" s="25"/>
      <c r="N31" s="25"/>
      <c r="O31" s="25"/>
      <c r="P31" s="25"/>
    </row>
    <row r="32" spans="1:16" s="26" customFormat="1" ht="15.75" x14ac:dyDescent="0.25">
      <c r="A32" s="205"/>
      <c r="B32" s="202"/>
      <c r="C32" s="18" t="s">
        <v>51</v>
      </c>
      <c r="D32" s="91" t="s">
        <v>12</v>
      </c>
      <c r="E32" s="92">
        <v>58.86</v>
      </c>
      <c r="F32" s="101">
        <f t="shared" si="1"/>
        <v>11.772</v>
      </c>
      <c r="G32" s="101">
        <f t="shared" si="5"/>
        <v>70.632000000000005</v>
      </c>
      <c r="H32" s="92">
        <v>69.989999999999995</v>
      </c>
      <c r="I32" s="94">
        <f t="shared" si="3"/>
        <v>13.997999999999999</v>
      </c>
      <c r="J32" s="95">
        <f t="shared" si="4"/>
        <v>83.988</v>
      </c>
      <c r="K32" s="25"/>
      <c r="L32" s="25"/>
      <c r="M32" s="25"/>
      <c r="N32" s="25"/>
      <c r="O32" s="25"/>
      <c r="P32" s="25"/>
    </row>
    <row r="33" spans="1:16" s="26" customFormat="1" ht="15.75" x14ac:dyDescent="0.25">
      <c r="A33" s="205"/>
      <c r="B33" s="202"/>
      <c r="C33" s="18" t="s">
        <v>59</v>
      </c>
      <c r="D33" s="91" t="s">
        <v>12</v>
      </c>
      <c r="E33" s="92">
        <v>57.68</v>
      </c>
      <c r="F33" s="101">
        <f t="shared" si="1"/>
        <v>11.536000000000001</v>
      </c>
      <c r="G33" s="101">
        <f t="shared" si="5"/>
        <v>69.216000000000008</v>
      </c>
      <c r="H33" s="92">
        <v>69.39</v>
      </c>
      <c r="I33" s="94">
        <f t="shared" si="3"/>
        <v>13.878</v>
      </c>
      <c r="J33" s="95">
        <f t="shared" si="4"/>
        <v>83.268000000000001</v>
      </c>
      <c r="K33" s="25"/>
      <c r="L33" s="25"/>
      <c r="M33" s="25"/>
      <c r="N33" s="25"/>
      <c r="O33" s="25"/>
      <c r="P33" s="25"/>
    </row>
    <row r="34" spans="1:16" s="26" customFormat="1" ht="16.5" thickBot="1" x14ac:dyDescent="0.3">
      <c r="A34" s="206"/>
      <c r="B34" s="203"/>
      <c r="C34" s="20" t="s">
        <v>60</v>
      </c>
      <c r="D34" s="96" t="s">
        <v>12</v>
      </c>
      <c r="E34" s="97">
        <v>59.23</v>
      </c>
      <c r="F34" s="102">
        <f t="shared" si="1"/>
        <v>11.846</v>
      </c>
      <c r="G34" s="102">
        <f t="shared" si="5"/>
        <v>71.075999999999993</v>
      </c>
      <c r="H34" s="97">
        <v>70.94</v>
      </c>
      <c r="I34" s="99">
        <f t="shared" si="3"/>
        <v>14.188000000000001</v>
      </c>
      <c r="J34" s="100">
        <f t="shared" si="4"/>
        <v>85.128</v>
      </c>
      <c r="K34" s="25"/>
      <c r="L34" s="25"/>
      <c r="M34" s="25"/>
      <c r="N34" s="25"/>
      <c r="O34" s="25"/>
      <c r="P34" s="25"/>
    </row>
    <row r="35" spans="1:16" ht="15.75" x14ac:dyDescent="0.25">
      <c r="A35" s="188">
        <v>4</v>
      </c>
      <c r="B35" s="200" t="s">
        <v>61</v>
      </c>
      <c r="C35" s="103"/>
      <c r="D35" s="86" t="s">
        <v>12</v>
      </c>
      <c r="E35" s="104">
        <v>59.32</v>
      </c>
      <c r="F35" s="105">
        <f t="shared" si="1"/>
        <v>11.864000000000001</v>
      </c>
      <c r="G35" s="105">
        <f t="shared" si="5"/>
        <v>71.183999999999997</v>
      </c>
      <c r="H35" s="104">
        <v>74.59</v>
      </c>
      <c r="I35" s="89">
        <f t="shared" si="3"/>
        <v>14.918000000000001</v>
      </c>
      <c r="J35" s="90">
        <f t="shared" si="4"/>
        <v>89.50800000000001</v>
      </c>
      <c r="K35"/>
      <c r="L35"/>
      <c r="M35"/>
      <c r="N35"/>
      <c r="O35"/>
      <c r="P35"/>
    </row>
    <row r="36" spans="1:16" ht="15.75" x14ac:dyDescent="0.25">
      <c r="A36" s="189"/>
      <c r="B36" s="194"/>
      <c r="C36" s="18" t="s">
        <v>62</v>
      </c>
      <c r="D36" s="91" t="s">
        <v>15</v>
      </c>
      <c r="E36" s="106">
        <v>0.88</v>
      </c>
      <c r="F36" s="101">
        <f>E36*20%</f>
        <v>0.17600000000000002</v>
      </c>
      <c r="G36" s="101">
        <f>E36+F36</f>
        <v>1.056</v>
      </c>
      <c r="H36" s="106">
        <f>E36</f>
        <v>0.88</v>
      </c>
      <c r="I36" s="94">
        <f>H36*0.2</f>
        <v>0.17600000000000002</v>
      </c>
      <c r="J36" s="95">
        <f>H36+I36</f>
        <v>1.056</v>
      </c>
      <c r="K36"/>
      <c r="L36"/>
      <c r="M36"/>
      <c r="N36"/>
      <c r="O36"/>
      <c r="P36"/>
    </row>
    <row r="37" spans="1:16" ht="16.5" thickBot="1" x14ac:dyDescent="0.3">
      <c r="A37" s="190"/>
      <c r="B37" s="195"/>
      <c r="C37" s="20" t="s">
        <v>63</v>
      </c>
      <c r="D37" s="96" t="s">
        <v>15</v>
      </c>
      <c r="E37" s="107">
        <v>3.6</v>
      </c>
      <c r="F37" s="102">
        <f>E37*20%</f>
        <v>0.72000000000000008</v>
      </c>
      <c r="G37" s="102">
        <f>E37+F37</f>
        <v>4.32</v>
      </c>
      <c r="H37" s="107">
        <f>E37</f>
        <v>3.6</v>
      </c>
      <c r="I37" s="99">
        <f>H37*0.2</f>
        <v>0.72000000000000008</v>
      </c>
      <c r="J37" s="100">
        <f>H37+I37</f>
        <v>4.32</v>
      </c>
      <c r="K37"/>
      <c r="L37"/>
      <c r="M37"/>
      <c r="N37"/>
      <c r="O37"/>
      <c r="P37"/>
    </row>
    <row r="38" spans="1:16" s="26" customFormat="1" ht="15.75" x14ac:dyDescent="0.25">
      <c r="A38" s="188">
        <v>5</v>
      </c>
      <c r="B38" s="196" t="s">
        <v>13</v>
      </c>
      <c r="C38" s="103" t="s">
        <v>14</v>
      </c>
      <c r="D38" s="86" t="s">
        <v>12</v>
      </c>
      <c r="E38" s="104">
        <v>38.36</v>
      </c>
      <c r="F38" s="105">
        <f t="shared" ref="F38:F89" si="6">E38*20%</f>
        <v>7.6720000000000006</v>
      </c>
      <c r="G38" s="105">
        <f t="shared" ref="G38:G89" si="7">E38+F38</f>
        <v>46.031999999999996</v>
      </c>
      <c r="H38" s="108">
        <v>50.05</v>
      </c>
      <c r="I38" s="89">
        <f t="shared" ref="I38:I89" si="8">H38*0.2</f>
        <v>10.01</v>
      </c>
      <c r="J38" s="90">
        <f t="shared" ref="J38:J89" si="9">H38+I38</f>
        <v>60.059999999999995</v>
      </c>
      <c r="K38" s="25"/>
      <c r="L38" s="25"/>
      <c r="M38" s="25"/>
      <c r="N38" s="25"/>
      <c r="O38" s="25"/>
      <c r="P38" s="25"/>
    </row>
    <row r="39" spans="1:16" s="26" customFormat="1" ht="30" x14ac:dyDescent="0.25">
      <c r="A39" s="189"/>
      <c r="B39" s="197"/>
      <c r="C39" s="109" t="s">
        <v>64</v>
      </c>
      <c r="D39" s="91" t="s">
        <v>12</v>
      </c>
      <c r="E39" s="106">
        <v>44.97</v>
      </c>
      <c r="F39" s="101">
        <f t="shared" si="6"/>
        <v>8.9939999999999998</v>
      </c>
      <c r="G39" s="101">
        <f t="shared" si="7"/>
        <v>53.963999999999999</v>
      </c>
      <c r="H39" s="106">
        <v>56.65</v>
      </c>
      <c r="I39" s="94">
        <f t="shared" si="8"/>
        <v>11.33</v>
      </c>
      <c r="J39" s="95">
        <f t="shared" si="9"/>
        <v>67.98</v>
      </c>
      <c r="K39" s="25"/>
      <c r="L39" s="25"/>
      <c r="M39" s="25"/>
      <c r="N39" s="25"/>
      <c r="O39" s="25"/>
      <c r="P39" s="25"/>
    </row>
    <row r="40" spans="1:16" s="26" customFormat="1" ht="15.75" x14ac:dyDescent="0.25">
      <c r="A40" s="189"/>
      <c r="B40" s="197"/>
      <c r="C40" s="18" t="s">
        <v>62</v>
      </c>
      <c r="D40" s="91" t="s">
        <v>15</v>
      </c>
      <c r="E40" s="106">
        <v>1.04</v>
      </c>
      <c r="F40" s="101">
        <f t="shared" si="6"/>
        <v>0.20800000000000002</v>
      </c>
      <c r="G40" s="101">
        <f t="shared" si="7"/>
        <v>1.248</v>
      </c>
      <c r="H40" s="106">
        <v>1.04</v>
      </c>
      <c r="I40" s="94">
        <f t="shared" si="8"/>
        <v>0.20800000000000002</v>
      </c>
      <c r="J40" s="95">
        <f t="shared" si="9"/>
        <v>1.248</v>
      </c>
      <c r="K40" s="25"/>
      <c r="L40" s="25"/>
      <c r="M40" s="25"/>
      <c r="N40" s="25"/>
      <c r="O40" s="25"/>
      <c r="P40" s="25"/>
    </row>
    <row r="41" spans="1:16" s="26" customFormat="1" ht="15.75" x14ac:dyDescent="0.25">
      <c r="A41" s="189"/>
      <c r="B41" s="197"/>
      <c r="C41" s="18" t="s">
        <v>65</v>
      </c>
      <c r="D41" s="91" t="s">
        <v>15</v>
      </c>
      <c r="E41" s="106">
        <v>1.1200000000000001</v>
      </c>
      <c r="F41" s="101">
        <f t="shared" si="6"/>
        <v>0.22400000000000003</v>
      </c>
      <c r="G41" s="101">
        <f t="shared" si="7"/>
        <v>1.3440000000000001</v>
      </c>
      <c r="H41" s="106">
        <v>1.1200000000000001</v>
      </c>
      <c r="I41" s="94">
        <f t="shared" si="8"/>
        <v>0.22400000000000003</v>
      </c>
      <c r="J41" s="95">
        <f t="shared" si="9"/>
        <v>1.3440000000000001</v>
      </c>
      <c r="K41" s="25"/>
      <c r="L41" s="25"/>
      <c r="M41" s="25"/>
      <c r="N41" s="25"/>
      <c r="O41" s="25"/>
      <c r="P41" s="25"/>
    </row>
    <row r="42" spans="1:16" s="26" customFormat="1" ht="15.75" x14ac:dyDescent="0.25">
      <c r="A42" s="189"/>
      <c r="B42" s="197"/>
      <c r="C42" s="31" t="s">
        <v>66</v>
      </c>
      <c r="D42" s="91" t="s">
        <v>15</v>
      </c>
      <c r="E42" s="106">
        <v>1.39</v>
      </c>
      <c r="F42" s="101">
        <f t="shared" si="6"/>
        <v>0.27799999999999997</v>
      </c>
      <c r="G42" s="101">
        <f t="shared" si="7"/>
        <v>1.6679999999999999</v>
      </c>
      <c r="H42" s="106">
        <v>1.39</v>
      </c>
      <c r="I42" s="94">
        <f t="shared" si="8"/>
        <v>0.27799999999999997</v>
      </c>
      <c r="J42" s="95">
        <f t="shared" si="9"/>
        <v>1.6679999999999999</v>
      </c>
      <c r="K42" s="25"/>
      <c r="L42" s="25"/>
      <c r="M42" s="25"/>
      <c r="N42" s="25"/>
      <c r="O42" s="25"/>
      <c r="P42" s="25"/>
    </row>
    <row r="43" spans="1:16" s="26" customFormat="1" ht="15.75" x14ac:dyDescent="0.25">
      <c r="A43" s="189"/>
      <c r="B43" s="197"/>
      <c r="C43" s="31" t="s">
        <v>67</v>
      </c>
      <c r="D43" s="91" t="s">
        <v>15</v>
      </c>
      <c r="E43" s="106">
        <v>1.87</v>
      </c>
      <c r="F43" s="101">
        <f t="shared" si="6"/>
        <v>0.37400000000000005</v>
      </c>
      <c r="G43" s="101">
        <f t="shared" si="7"/>
        <v>2.2440000000000002</v>
      </c>
      <c r="H43" s="106">
        <v>1.87</v>
      </c>
      <c r="I43" s="94">
        <f t="shared" si="8"/>
        <v>0.37400000000000005</v>
      </c>
      <c r="J43" s="95">
        <f t="shared" si="9"/>
        <v>2.2440000000000002</v>
      </c>
      <c r="K43" s="25"/>
      <c r="L43" s="25"/>
      <c r="M43" s="25"/>
      <c r="N43" s="25"/>
      <c r="O43" s="25"/>
      <c r="P43" s="25"/>
    </row>
    <row r="44" spans="1:16" s="26" customFormat="1" ht="15.75" x14ac:dyDescent="0.25">
      <c r="A44" s="189"/>
      <c r="B44" s="197"/>
      <c r="C44" s="31" t="s">
        <v>68</v>
      </c>
      <c r="D44" s="91" t="s">
        <v>15</v>
      </c>
      <c r="E44" s="106">
        <v>1.44</v>
      </c>
      <c r="F44" s="101">
        <f t="shared" si="6"/>
        <v>0.28799999999999998</v>
      </c>
      <c r="G44" s="101">
        <f t="shared" si="7"/>
        <v>1.728</v>
      </c>
      <c r="H44" s="106">
        <v>1.44</v>
      </c>
      <c r="I44" s="94">
        <f t="shared" si="8"/>
        <v>0.28799999999999998</v>
      </c>
      <c r="J44" s="95">
        <f t="shared" si="9"/>
        <v>1.728</v>
      </c>
      <c r="K44" s="25"/>
      <c r="L44" s="25"/>
      <c r="M44" s="25"/>
      <c r="N44" s="25"/>
      <c r="O44" s="25"/>
      <c r="P44" s="25"/>
    </row>
    <row r="45" spans="1:16" s="26" customFormat="1" ht="26.25" x14ac:dyDescent="0.25">
      <c r="A45" s="189"/>
      <c r="B45" s="197"/>
      <c r="C45" s="31" t="s">
        <v>69</v>
      </c>
      <c r="D45" s="91" t="s">
        <v>15</v>
      </c>
      <c r="E45" s="106">
        <v>1.97</v>
      </c>
      <c r="F45" s="101">
        <f t="shared" si="6"/>
        <v>0.39400000000000002</v>
      </c>
      <c r="G45" s="101">
        <f t="shared" si="7"/>
        <v>2.3639999999999999</v>
      </c>
      <c r="H45" s="106">
        <v>1.97</v>
      </c>
      <c r="I45" s="94">
        <f t="shared" si="8"/>
        <v>0.39400000000000002</v>
      </c>
      <c r="J45" s="95">
        <f t="shared" si="9"/>
        <v>2.3639999999999999</v>
      </c>
      <c r="K45" s="25"/>
      <c r="L45" s="25"/>
      <c r="M45" s="25"/>
      <c r="N45" s="25"/>
      <c r="O45" s="25"/>
      <c r="P45" s="25"/>
    </row>
    <row r="46" spans="1:16" s="26" customFormat="1" ht="26.25" x14ac:dyDescent="0.25">
      <c r="A46" s="189"/>
      <c r="B46" s="197"/>
      <c r="C46" s="31" t="s">
        <v>70</v>
      </c>
      <c r="D46" s="91" t="s">
        <v>15</v>
      </c>
      <c r="E46" s="106">
        <v>1.96</v>
      </c>
      <c r="F46" s="101">
        <f t="shared" si="6"/>
        <v>0.39200000000000002</v>
      </c>
      <c r="G46" s="101">
        <f t="shared" si="7"/>
        <v>2.3519999999999999</v>
      </c>
      <c r="H46" s="106">
        <v>1.96</v>
      </c>
      <c r="I46" s="94">
        <f t="shared" si="8"/>
        <v>0.39200000000000002</v>
      </c>
      <c r="J46" s="95">
        <f t="shared" si="9"/>
        <v>2.3519999999999999</v>
      </c>
      <c r="K46" s="25"/>
      <c r="L46" s="25"/>
      <c r="M46" s="25"/>
      <c r="N46" s="25"/>
      <c r="O46" s="25"/>
      <c r="P46" s="25"/>
    </row>
    <row r="47" spans="1:16" s="26" customFormat="1" ht="16.5" thickBot="1" x14ac:dyDescent="0.3">
      <c r="A47" s="189"/>
      <c r="B47" s="198"/>
      <c r="C47" s="110" t="s">
        <v>71</v>
      </c>
      <c r="D47" s="96" t="s">
        <v>15</v>
      </c>
      <c r="E47" s="107">
        <v>1.0900000000000001</v>
      </c>
      <c r="F47" s="102">
        <f t="shared" si="6"/>
        <v>0.21800000000000003</v>
      </c>
      <c r="G47" s="102">
        <f t="shared" si="7"/>
        <v>1.3080000000000001</v>
      </c>
      <c r="H47" s="107">
        <v>1.0900000000000001</v>
      </c>
      <c r="I47" s="99">
        <f t="shared" si="8"/>
        <v>0.21800000000000003</v>
      </c>
      <c r="J47" s="100">
        <f t="shared" si="9"/>
        <v>1.3080000000000001</v>
      </c>
      <c r="K47" s="25"/>
      <c r="L47" s="25"/>
      <c r="M47" s="25"/>
      <c r="N47" s="25"/>
      <c r="O47" s="25"/>
      <c r="P47" s="25"/>
    </row>
    <row r="48" spans="1:16" s="26" customFormat="1" ht="15.75" x14ac:dyDescent="0.25">
      <c r="A48" s="189"/>
      <c r="B48" s="199" t="s">
        <v>16</v>
      </c>
      <c r="C48" s="111" t="s">
        <v>14</v>
      </c>
      <c r="D48" s="112" t="s">
        <v>12</v>
      </c>
      <c r="E48" s="113">
        <v>41.46</v>
      </c>
      <c r="F48" s="114">
        <f t="shared" si="6"/>
        <v>8.2919999999999998</v>
      </c>
      <c r="G48" s="114">
        <f t="shared" si="7"/>
        <v>49.752000000000002</v>
      </c>
      <c r="H48" s="113">
        <v>53.14</v>
      </c>
      <c r="I48" s="115">
        <f t="shared" si="8"/>
        <v>10.628</v>
      </c>
      <c r="J48" s="116">
        <f t="shared" si="9"/>
        <v>63.768000000000001</v>
      </c>
      <c r="K48" s="25"/>
      <c r="L48" s="25"/>
      <c r="M48" s="25"/>
      <c r="N48" s="25"/>
      <c r="O48" s="25"/>
      <c r="P48" s="25"/>
    </row>
    <row r="49" spans="1:16" s="26" customFormat="1" ht="15.75" x14ac:dyDescent="0.25">
      <c r="A49" s="189"/>
      <c r="B49" s="199"/>
      <c r="C49" s="109" t="s">
        <v>72</v>
      </c>
      <c r="D49" s="91" t="s">
        <v>12</v>
      </c>
      <c r="E49" s="106">
        <v>58.57</v>
      </c>
      <c r="F49" s="101">
        <f t="shared" si="6"/>
        <v>11.714</v>
      </c>
      <c r="G49" s="101">
        <f t="shared" si="7"/>
        <v>70.284000000000006</v>
      </c>
      <c r="H49" s="113">
        <v>70.25</v>
      </c>
      <c r="I49" s="94">
        <f t="shared" si="8"/>
        <v>14.05</v>
      </c>
      <c r="J49" s="95">
        <f t="shared" si="9"/>
        <v>84.3</v>
      </c>
      <c r="K49" s="25"/>
      <c r="L49" s="25"/>
      <c r="M49" s="25"/>
      <c r="N49" s="25"/>
      <c r="O49" s="25"/>
      <c r="P49" s="25"/>
    </row>
    <row r="50" spans="1:16" s="26" customFormat="1" ht="15.75" x14ac:dyDescent="0.25">
      <c r="A50" s="189"/>
      <c r="B50" s="199"/>
      <c r="C50" s="109" t="s">
        <v>73</v>
      </c>
      <c r="D50" s="91" t="s">
        <v>12</v>
      </c>
      <c r="E50" s="106">
        <v>60.03</v>
      </c>
      <c r="F50" s="101">
        <f t="shared" si="6"/>
        <v>12.006</v>
      </c>
      <c r="G50" s="101">
        <f t="shared" si="7"/>
        <v>72.036000000000001</v>
      </c>
      <c r="H50" s="113">
        <v>71.72</v>
      </c>
      <c r="I50" s="94">
        <f t="shared" si="8"/>
        <v>14.344000000000001</v>
      </c>
      <c r="J50" s="95">
        <f t="shared" si="9"/>
        <v>86.063999999999993</v>
      </c>
      <c r="K50" s="25"/>
      <c r="L50" s="25"/>
      <c r="M50" s="25"/>
      <c r="N50" s="25"/>
      <c r="O50" s="25"/>
      <c r="P50" s="25"/>
    </row>
    <row r="51" spans="1:16" s="26" customFormat="1" ht="15.75" x14ac:dyDescent="0.25">
      <c r="A51" s="189"/>
      <c r="B51" s="199"/>
      <c r="C51" s="109" t="s">
        <v>74</v>
      </c>
      <c r="D51" s="91" t="s">
        <v>12</v>
      </c>
      <c r="E51" s="106">
        <v>60.76</v>
      </c>
      <c r="F51" s="101">
        <f t="shared" si="6"/>
        <v>12.152000000000001</v>
      </c>
      <c r="G51" s="101">
        <f t="shared" si="7"/>
        <v>72.912000000000006</v>
      </c>
      <c r="H51" s="113">
        <v>72.45</v>
      </c>
      <c r="I51" s="94">
        <f t="shared" si="8"/>
        <v>14.490000000000002</v>
      </c>
      <c r="J51" s="95">
        <f t="shared" si="9"/>
        <v>86.94</v>
      </c>
      <c r="K51" s="25"/>
      <c r="L51" s="25"/>
      <c r="M51" s="25"/>
      <c r="N51" s="25"/>
      <c r="O51" s="25"/>
      <c r="P51" s="25"/>
    </row>
    <row r="52" spans="1:16" s="26" customFormat="1" ht="30" x14ac:dyDescent="0.25">
      <c r="A52" s="189"/>
      <c r="B52" s="199"/>
      <c r="C52" s="109" t="s">
        <v>75</v>
      </c>
      <c r="D52" s="91" t="s">
        <v>138</v>
      </c>
      <c r="E52" s="106">
        <v>6.84</v>
      </c>
      <c r="F52" s="101">
        <f t="shared" si="6"/>
        <v>1.3680000000000001</v>
      </c>
      <c r="G52" s="101">
        <f t="shared" si="7"/>
        <v>8.2080000000000002</v>
      </c>
      <c r="H52" s="106">
        <v>6.84</v>
      </c>
      <c r="I52" s="94">
        <f t="shared" si="8"/>
        <v>1.3680000000000001</v>
      </c>
      <c r="J52" s="95">
        <f t="shared" si="9"/>
        <v>8.2080000000000002</v>
      </c>
      <c r="K52" s="25"/>
      <c r="L52" s="25"/>
      <c r="M52" s="25"/>
      <c r="N52" s="25"/>
      <c r="O52" s="25"/>
      <c r="P52" s="25"/>
    </row>
    <row r="53" spans="1:16" s="26" customFormat="1" ht="15.75" x14ac:dyDescent="0.25">
      <c r="A53" s="189"/>
      <c r="B53" s="199"/>
      <c r="C53" s="18" t="s">
        <v>62</v>
      </c>
      <c r="D53" s="91" t="s">
        <v>15</v>
      </c>
      <c r="E53" s="106">
        <v>0.96</v>
      </c>
      <c r="F53" s="101">
        <f t="shared" si="6"/>
        <v>0.192</v>
      </c>
      <c r="G53" s="101">
        <f t="shared" si="7"/>
        <v>1.1519999999999999</v>
      </c>
      <c r="H53" s="106">
        <v>0.96</v>
      </c>
      <c r="I53" s="94">
        <f t="shared" si="8"/>
        <v>0.192</v>
      </c>
      <c r="J53" s="95">
        <f t="shared" si="9"/>
        <v>1.1519999999999999</v>
      </c>
      <c r="K53" s="25"/>
      <c r="L53" s="25"/>
      <c r="M53" s="25"/>
      <c r="N53" s="25"/>
      <c r="O53" s="25"/>
      <c r="P53" s="25"/>
    </row>
    <row r="54" spans="1:16" s="26" customFormat="1" ht="15.75" x14ac:dyDescent="0.25">
      <c r="A54" s="189"/>
      <c r="B54" s="199"/>
      <c r="C54" s="18" t="s">
        <v>76</v>
      </c>
      <c r="D54" s="91" t="s">
        <v>15</v>
      </c>
      <c r="E54" s="106">
        <v>1.04</v>
      </c>
      <c r="F54" s="101">
        <f t="shared" si="6"/>
        <v>0.20800000000000002</v>
      </c>
      <c r="G54" s="101">
        <f t="shared" si="7"/>
        <v>1.248</v>
      </c>
      <c r="H54" s="106">
        <v>1.04</v>
      </c>
      <c r="I54" s="94">
        <f t="shared" si="8"/>
        <v>0.20800000000000002</v>
      </c>
      <c r="J54" s="95">
        <f t="shared" si="9"/>
        <v>1.248</v>
      </c>
      <c r="K54" s="25"/>
      <c r="L54" s="25"/>
      <c r="M54" s="25"/>
      <c r="N54" s="25"/>
      <c r="O54" s="25"/>
      <c r="P54" s="25"/>
    </row>
    <row r="55" spans="1:16" s="26" customFormat="1" ht="15.75" x14ac:dyDescent="0.25">
      <c r="A55" s="189"/>
      <c r="B55" s="199"/>
      <c r="C55" s="31" t="s">
        <v>77</v>
      </c>
      <c r="D55" s="91" t="s">
        <v>15</v>
      </c>
      <c r="E55" s="106">
        <v>1.76</v>
      </c>
      <c r="F55" s="101">
        <f t="shared" si="6"/>
        <v>0.35200000000000004</v>
      </c>
      <c r="G55" s="101">
        <f t="shared" si="7"/>
        <v>2.1120000000000001</v>
      </c>
      <c r="H55" s="106">
        <v>1.76</v>
      </c>
      <c r="I55" s="94">
        <f t="shared" si="8"/>
        <v>0.35200000000000004</v>
      </c>
      <c r="J55" s="95">
        <f t="shared" si="9"/>
        <v>2.1120000000000001</v>
      </c>
      <c r="K55" s="25"/>
      <c r="L55" s="25"/>
      <c r="M55" s="25"/>
      <c r="N55" s="25"/>
      <c r="O55" s="25"/>
      <c r="P55" s="25"/>
    </row>
    <row r="56" spans="1:16" s="26" customFormat="1" ht="15.75" x14ac:dyDescent="0.25">
      <c r="A56" s="189"/>
      <c r="B56" s="199"/>
      <c r="C56" s="31" t="s">
        <v>78</v>
      </c>
      <c r="D56" s="91" t="s">
        <v>15</v>
      </c>
      <c r="E56" s="106">
        <v>1.45</v>
      </c>
      <c r="F56" s="101">
        <f t="shared" si="6"/>
        <v>0.28999999999999998</v>
      </c>
      <c r="G56" s="101">
        <f t="shared" si="7"/>
        <v>1.74</v>
      </c>
      <c r="H56" s="106">
        <v>1.45</v>
      </c>
      <c r="I56" s="94">
        <f t="shared" si="8"/>
        <v>0.28999999999999998</v>
      </c>
      <c r="J56" s="95">
        <f t="shared" si="9"/>
        <v>1.74</v>
      </c>
      <c r="K56" s="25"/>
      <c r="L56" s="25"/>
      <c r="M56" s="25"/>
      <c r="N56" s="25"/>
      <c r="O56" s="25"/>
      <c r="P56" s="25"/>
    </row>
    <row r="57" spans="1:16" s="26" customFormat="1" ht="16.5" thickBot="1" x14ac:dyDescent="0.3">
      <c r="A57" s="190"/>
      <c r="B57" s="195"/>
      <c r="C57" s="20" t="s">
        <v>71</v>
      </c>
      <c r="D57" s="96" t="s">
        <v>15</v>
      </c>
      <c r="E57" s="107">
        <v>1.01</v>
      </c>
      <c r="F57" s="102">
        <f t="shared" si="6"/>
        <v>0.20200000000000001</v>
      </c>
      <c r="G57" s="102">
        <f t="shared" si="7"/>
        <v>1.212</v>
      </c>
      <c r="H57" s="107">
        <v>1.01</v>
      </c>
      <c r="I57" s="99">
        <f t="shared" si="8"/>
        <v>0.20200000000000001</v>
      </c>
      <c r="J57" s="100">
        <f t="shared" si="9"/>
        <v>1.212</v>
      </c>
      <c r="K57" s="25"/>
      <c r="L57" s="25"/>
      <c r="M57" s="25"/>
      <c r="N57" s="25"/>
      <c r="O57" s="25"/>
      <c r="P57" s="25"/>
    </row>
    <row r="58" spans="1:16" s="26" customFormat="1" ht="15.75" x14ac:dyDescent="0.25">
      <c r="A58" s="188">
        <v>6</v>
      </c>
      <c r="B58" s="191" t="s">
        <v>79</v>
      </c>
      <c r="C58" s="117" t="s">
        <v>14</v>
      </c>
      <c r="D58" s="86" t="s">
        <v>12</v>
      </c>
      <c r="E58" s="104">
        <v>45.98</v>
      </c>
      <c r="F58" s="105">
        <f t="shared" si="6"/>
        <v>9.1959999999999997</v>
      </c>
      <c r="G58" s="105">
        <f t="shared" si="7"/>
        <v>55.175999999999995</v>
      </c>
      <c r="H58" s="108">
        <v>57.89</v>
      </c>
      <c r="I58" s="89">
        <f t="shared" si="8"/>
        <v>11.578000000000001</v>
      </c>
      <c r="J58" s="90">
        <f t="shared" si="9"/>
        <v>69.468000000000004</v>
      </c>
      <c r="K58" s="25"/>
      <c r="L58" s="25"/>
      <c r="M58" s="25"/>
      <c r="N58" s="25"/>
      <c r="O58" s="25"/>
      <c r="P58" s="25"/>
    </row>
    <row r="59" spans="1:16" s="26" customFormat="1" ht="30" x14ac:dyDescent="0.25">
      <c r="A59" s="189"/>
      <c r="B59" s="192"/>
      <c r="C59" s="109" t="s">
        <v>17</v>
      </c>
      <c r="D59" s="91" t="s">
        <v>12</v>
      </c>
      <c r="E59" s="106">
        <v>61.35</v>
      </c>
      <c r="F59" s="101">
        <f t="shared" si="6"/>
        <v>12.270000000000001</v>
      </c>
      <c r="G59" s="101">
        <f t="shared" si="7"/>
        <v>73.62</v>
      </c>
      <c r="H59" s="106">
        <v>73.260000000000005</v>
      </c>
      <c r="I59" s="94">
        <f t="shared" si="8"/>
        <v>14.652000000000001</v>
      </c>
      <c r="J59" s="95">
        <f t="shared" si="9"/>
        <v>87.912000000000006</v>
      </c>
      <c r="K59" s="25"/>
      <c r="L59" s="25"/>
      <c r="M59" s="25"/>
      <c r="N59" s="25"/>
      <c r="O59" s="25"/>
      <c r="P59" s="25"/>
    </row>
    <row r="60" spans="1:16" s="26" customFormat="1" ht="15.75" x14ac:dyDescent="0.25">
      <c r="A60" s="189"/>
      <c r="B60" s="192"/>
      <c r="C60" s="18" t="s">
        <v>62</v>
      </c>
      <c r="D60" s="91" t="s">
        <v>15</v>
      </c>
      <c r="E60" s="106">
        <v>0.96</v>
      </c>
      <c r="F60" s="101">
        <f t="shared" si="6"/>
        <v>0.192</v>
      </c>
      <c r="G60" s="101">
        <f t="shared" si="7"/>
        <v>1.1519999999999999</v>
      </c>
      <c r="H60" s="106">
        <f t="shared" ref="H60:H89" si="10">E60</f>
        <v>0.96</v>
      </c>
      <c r="I60" s="94">
        <f t="shared" si="8"/>
        <v>0.192</v>
      </c>
      <c r="J60" s="95">
        <f t="shared" si="9"/>
        <v>1.1519999999999999</v>
      </c>
      <c r="K60" s="25"/>
      <c r="L60" s="25"/>
      <c r="M60" s="25"/>
      <c r="N60" s="25"/>
      <c r="O60" s="25"/>
      <c r="P60" s="25"/>
    </row>
    <row r="61" spans="1:16" ht="15.75" x14ac:dyDescent="0.25">
      <c r="A61" s="189"/>
      <c r="B61" s="192"/>
      <c r="C61" s="18" t="s">
        <v>65</v>
      </c>
      <c r="D61" s="91" t="s">
        <v>15</v>
      </c>
      <c r="E61" s="106">
        <v>1.03</v>
      </c>
      <c r="F61" s="101">
        <f t="shared" si="6"/>
        <v>0.20600000000000002</v>
      </c>
      <c r="G61" s="101">
        <f t="shared" si="7"/>
        <v>1.236</v>
      </c>
      <c r="H61" s="106">
        <f t="shared" si="10"/>
        <v>1.03</v>
      </c>
      <c r="I61" s="94">
        <f t="shared" si="8"/>
        <v>0.20600000000000002</v>
      </c>
      <c r="J61" s="95">
        <f t="shared" si="9"/>
        <v>1.236</v>
      </c>
    </row>
    <row r="62" spans="1:16" s="3" customFormat="1" ht="16.5" x14ac:dyDescent="0.25">
      <c r="A62" s="189"/>
      <c r="B62" s="192"/>
      <c r="C62" s="31" t="s">
        <v>66</v>
      </c>
      <c r="D62" s="91" t="s">
        <v>15</v>
      </c>
      <c r="E62" s="106">
        <v>1.46</v>
      </c>
      <c r="F62" s="101">
        <f t="shared" si="6"/>
        <v>0.29199999999999998</v>
      </c>
      <c r="G62" s="101">
        <f t="shared" si="7"/>
        <v>1.752</v>
      </c>
      <c r="H62" s="106">
        <f t="shared" si="10"/>
        <v>1.46</v>
      </c>
      <c r="I62" s="94">
        <f t="shared" si="8"/>
        <v>0.29199999999999998</v>
      </c>
      <c r="J62" s="95">
        <f t="shared" si="9"/>
        <v>1.752</v>
      </c>
      <c r="K62" s="1"/>
      <c r="L62" s="1"/>
      <c r="M62" s="1"/>
      <c r="N62" s="1"/>
      <c r="O62" s="1"/>
      <c r="P62" s="1"/>
    </row>
    <row r="63" spans="1:16" s="3" customFormat="1" ht="16.5" x14ac:dyDescent="0.25">
      <c r="A63" s="189"/>
      <c r="B63" s="192"/>
      <c r="C63" s="31" t="s">
        <v>67</v>
      </c>
      <c r="D63" s="91" t="s">
        <v>15</v>
      </c>
      <c r="E63" s="106">
        <v>1.75</v>
      </c>
      <c r="F63" s="101">
        <f t="shared" si="6"/>
        <v>0.35000000000000003</v>
      </c>
      <c r="G63" s="101">
        <f t="shared" si="7"/>
        <v>2.1</v>
      </c>
      <c r="H63" s="106">
        <f t="shared" si="10"/>
        <v>1.75</v>
      </c>
      <c r="I63" s="94">
        <f t="shared" si="8"/>
        <v>0.35000000000000003</v>
      </c>
      <c r="J63" s="95">
        <f t="shared" si="9"/>
        <v>2.1</v>
      </c>
      <c r="K63" s="1"/>
      <c r="L63" s="1"/>
      <c r="M63" s="1"/>
      <c r="N63" s="1"/>
      <c r="O63" s="1"/>
      <c r="P63" s="1"/>
    </row>
    <row r="64" spans="1:16" s="3" customFormat="1" ht="16.5" x14ac:dyDescent="0.25">
      <c r="A64" s="189"/>
      <c r="B64" s="192"/>
      <c r="C64" s="31" t="s">
        <v>68</v>
      </c>
      <c r="D64" s="91" t="s">
        <v>15</v>
      </c>
      <c r="E64" s="106">
        <v>1.63</v>
      </c>
      <c r="F64" s="101">
        <f t="shared" si="6"/>
        <v>0.32600000000000001</v>
      </c>
      <c r="G64" s="101">
        <f t="shared" si="7"/>
        <v>1.956</v>
      </c>
      <c r="H64" s="106">
        <f t="shared" si="10"/>
        <v>1.63</v>
      </c>
      <c r="I64" s="94">
        <f t="shared" si="8"/>
        <v>0.32600000000000001</v>
      </c>
      <c r="J64" s="95">
        <f t="shared" si="9"/>
        <v>1.956</v>
      </c>
      <c r="K64" s="1"/>
      <c r="L64" s="1"/>
      <c r="M64" s="1"/>
      <c r="N64" s="1"/>
      <c r="O64" s="1"/>
      <c r="P64" s="1"/>
    </row>
    <row r="65" spans="1:16" s="11" customFormat="1" ht="26.25" x14ac:dyDescent="0.25">
      <c r="A65" s="189"/>
      <c r="B65" s="192"/>
      <c r="C65" s="31" t="s">
        <v>69</v>
      </c>
      <c r="D65" s="91" t="s">
        <v>15</v>
      </c>
      <c r="E65" s="106">
        <v>1.89</v>
      </c>
      <c r="F65" s="101">
        <f t="shared" si="6"/>
        <v>0.378</v>
      </c>
      <c r="G65" s="101">
        <f t="shared" si="7"/>
        <v>2.2679999999999998</v>
      </c>
      <c r="H65" s="106">
        <f t="shared" si="10"/>
        <v>1.89</v>
      </c>
      <c r="I65" s="94">
        <f t="shared" si="8"/>
        <v>0.378</v>
      </c>
      <c r="J65" s="95">
        <f t="shared" si="9"/>
        <v>2.2679999999999998</v>
      </c>
      <c r="K65" s="10"/>
      <c r="L65" s="10"/>
      <c r="M65" s="36"/>
      <c r="N65" s="10"/>
      <c r="O65" s="10"/>
      <c r="P65" s="10"/>
    </row>
    <row r="66" spans="1:16" s="11" customFormat="1" ht="27" thickBot="1" x14ac:dyDescent="0.3">
      <c r="A66" s="189"/>
      <c r="B66" s="193"/>
      <c r="C66" s="110" t="s">
        <v>70</v>
      </c>
      <c r="D66" s="96" t="s">
        <v>15</v>
      </c>
      <c r="E66" s="107">
        <v>1.84</v>
      </c>
      <c r="F66" s="102">
        <f t="shared" si="6"/>
        <v>0.36800000000000005</v>
      </c>
      <c r="G66" s="102">
        <f t="shared" si="7"/>
        <v>2.2080000000000002</v>
      </c>
      <c r="H66" s="107">
        <f t="shared" si="10"/>
        <v>1.84</v>
      </c>
      <c r="I66" s="99">
        <f t="shared" si="8"/>
        <v>0.36800000000000005</v>
      </c>
      <c r="J66" s="100">
        <f t="shared" si="9"/>
        <v>2.2080000000000002</v>
      </c>
      <c r="K66" s="10"/>
      <c r="L66" s="37"/>
      <c r="M66" s="10"/>
      <c r="N66" s="10"/>
      <c r="O66" s="10"/>
      <c r="P66" s="10"/>
    </row>
    <row r="67" spans="1:16" s="11" customFormat="1" ht="15.75" x14ac:dyDescent="0.25">
      <c r="A67" s="189"/>
      <c r="B67" s="194" t="s">
        <v>80</v>
      </c>
      <c r="C67" s="111" t="s">
        <v>14</v>
      </c>
      <c r="D67" s="112" t="s">
        <v>12</v>
      </c>
      <c r="E67" s="113">
        <v>47.62</v>
      </c>
      <c r="F67" s="114">
        <f t="shared" si="6"/>
        <v>9.5239999999999991</v>
      </c>
      <c r="G67" s="114">
        <f t="shared" si="7"/>
        <v>57.143999999999998</v>
      </c>
      <c r="H67" s="113">
        <v>59.53</v>
      </c>
      <c r="I67" s="115">
        <f t="shared" si="8"/>
        <v>11.906000000000001</v>
      </c>
      <c r="J67" s="116">
        <f t="shared" si="9"/>
        <v>71.436000000000007</v>
      </c>
      <c r="K67" s="10"/>
      <c r="L67" s="10"/>
      <c r="M67" s="10"/>
      <c r="N67" s="10"/>
      <c r="O67" s="10"/>
      <c r="P67" s="10"/>
    </row>
    <row r="68" spans="1:16" s="11" customFormat="1" ht="30" x14ac:dyDescent="0.25">
      <c r="A68" s="189"/>
      <c r="B68" s="194"/>
      <c r="C68" s="109" t="s">
        <v>81</v>
      </c>
      <c r="D68" s="91" t="s">
        <v>138</v>
      </c>
      <c r="E68" s="106">
        <v>4.8600000000000003</v>
      </c>
      <c r="F68" s="101">
        <f t="shared" si="6"/>
        <v>0.97200000000000009</v>
      </c>
      <c r="G68" s="101">
        <f t="shared" si="7"/>
        <v>5.8320000000000007</v>
      </c>
      <c r="H68" s="113">
        <v>4.8600000000000003</v>
      </c>
      <c r="I68" s="94">
        <f t="shared" si="8"/>
        <v>0.97200000000000009</v>
      </c>
      <c r="J68" s="95">
        <f t="shared" si="9"/>
        <v>5.8320000000000007</v>
      </c>
      <c r="K68" s="10"/>
      <c r="L68" s="10"/>
      <c r="M68" s="41"/>
      <c r="N68" s="10"/>
      <c r="O68" s="10"/>
      <c r="P68" s="10"/>
    </row>
    <row r="69" spans="1:16" s="11" customFormat="1" ht="15.75" x14ac:dyDescent="0.25">
      <c r="A69" s="189"/>
      <c r="B69" s="194"/>
      <c r="C69" s="109" t="s">
        <v>82</v>
      </c>
      <c r="D69" s="91" t="s">
        <v>12</v>
      </c>
      <c r="E69" s="106">
        <v>60.93</v>
      </c>
      <c r="F69" s="101">
        <f t="shared" si="6"/>
        <v>12.186</v>
      </c>
      <c r="G69" s="101">
        <f t="shared" si="7"/>
        <v>73.116</v>
      </c>
      <c r="H69" s="113">
        <v>72.84</v>
      </c>
      <c r="I69" s="94">
        <f t="shared" si="8"/>
        <v>14.568000000000001</v>
      </c>
      <c r="J69" s="95">
        <f t="shared" si="9"/>
        <v>87.408000000000001</v>
      </c>
      <c r="K69" s="10"/>
      <c r="L69" s="10"/>
      <c r="M69" s="10"/>
      <c r="N69" s="10"/>
      <c r="O69" s="10"/>
      <c r="P69" s="10"/>
    </row>
    <row r="70" spans="1:16" s="11" customFormat="1" ht="15.75" x14ac:dyDescent="0.25">
      <c r="A70" s="189"/>
      <c r="B70" s="194"/>
      <c r="C70" s="18" t="s">
        <v>62</v>
      </c>
      <c r="D70" s="91" t="s">
        <v>15</v>
      </c>
      <c r="E70" s="106">
        <v>0.89</v>
      </c>
      <c r="F70" s="101">
        <f t="shared" si="6"/>
        <v>0.17800000000000002</v>
      </c>
      <c r="G70" s="101">
        <f t="shared" si="7"/>
        <v>1.0680000000000001</v>
      </c>
      <c r="H70" s="106">
        <f t="shared" si="10"/>
        <v>0.89</v>
      </c>
      <c r="I70" s="94">
        <f t="shared" si="8"/>
        <v>0.17800000000000002</v>
      </c>
      <c r="J70" s="95">
        <f t="shared" si="9"/>
        <v>1.0680000000000001</v>
      </c>
      <c r="K70" s="10"/>
      <c r="L70" s="10"/>
      <c r="M70" s="10"/>
      <c r="N70" s="10"/>
      <c r="O70" s="10"/>
      <c r="P70" s="10"/>
    </row>
    <row r="71" spans="1:16" s="11" customFormat="1" ht="15.75" x14ac:dyDescent="0.25">
      <c r="A71" s="189"/>
      <c r="B71" s="194"/>
      <c r="C71" s="18" t="s">
        <v>76</v>
      </c>
      <c r="D71" s="91" t="s">
        <v>15</v>
      </c>
      <c r="E71" s="106">
        <v>0.96</v>
      </c>
      <c r="F71" s="101">
        <f t="shared" si="6"/>
        <v>0.192</v>
      </c>
      <c r="G71" s="101">
        <f t="shared" si="7"/>
        <v>1.1519999999999999</v>
      </c>
      <c r="H71" s="106">
        <f t="shared" si="10"/>
        <v>0.96</v>
      </c>
      <c r="I71" s="94">
        <f t="shared" si="8"/>
        <v>0.192</v>
      </c>
      <c r="J71" s="95">
        <f t="shared" si="9"/>
        <v>1.1519999999999999</v>
      </c>
      <c r="K71" s="10"/>
      <c r="L71" s="10"/>
      <c r="M71" s="41"/>
      <c r="N71" s="10"/>
      <c r="O71" s="10"/>
      <c r="P71" s="10"/>
    </row>
    <row r="72" spans="1:16" s="11" customFormat="1" ht="15.75" x14ac:dyDescent="0.25">
      <c r="A72" s="189"/>
      <c r="B72" s="194"/>
      <c r="C72" s="31" t="s">
        <v>77</v>
      </c>
      <c r="D72" s="91" t="s">
        <v>15</v>
      </c>
      <c r="E72" s="106">
        <v>1.4</v>
      </c>
      <c r="F72" s="101">
        <f t="shared" si="6"/>
        <v>0.27999999999999997</v>
      </c>
      <c r="G72" s="101">
        <f t="shared" si="7"/>
        <v>1.68</v>
      </c>
      <c r="H72" s="106">
        <f t="shared" si="10"/>
        <v>1.4</v>
      </c>
      <c r="I72" s="94">
        <f t="shared" si="8"/>
        <v>0.27999999999999997</v>
      </c>
      <c r="J72" s="95">
        <f t="shared" si="9"/>
        <v>1.68</v>
      </c>
      <c r="K72" s="10"/>
      <c r="L72" s="10"/>
      <c r="M72" s="10"/>
      <c r="N72" s="10"/>
      <c r="O72" s="10"/>
      <c r="P72" s="10"/>
    </row>
    <row r="73" spans="1:16" s="11" customFormat="1" ht="16.5" thickBot="1" x14ac:dyDescent="0.3">
      <c r="A73" s="190"/>
      <c r="B73" s="195"/>
      <c r="C73" s="110" t="s">
        <v>78</v>
      </c>
      <c r="D73" s="96" t="s">
        <v>15</v>
      </c>
      <c r="E73" s="106">
        <v>1.3</v>
      </c>
      <c r="F73" s="102">
        <f t="shared" si="6"/>
        <v>0.26</v>
      </c>
      <c r="G73" s="102">
        <f t="shared" si="7"/>
        <v>1.56</v>
      </c>
      <c r="H73" s="107">
        <f t="shared" si="10"/>
        <v>1.3</v>
      </c>
      <c r="I73" s="99">
        <f t="shared" si="8"/>
        <v>0.26</v>
      </c>
      <c r="J73" s="100">
        <f t="shared" si="9"/>
        <v>1.56</v>
      </c>
      <c r="K73" s="10"/>
      <c r="L73" s="10"/>
      <c r="M73" s="41"/>
      <c r="N73" s="10"/>
      <c r="O73" s="10"/>
      <c r="P73" s="10"/>
    </row>
    <row r="74" spans="1:16" s="11" customFormat="1" ht="15.75" x14ac:dyDescent="0.25">
      <c r="A74" s="188">
        <v>7</v>
      </c>
      <c r="B74" s="196" t="s">
        <v>83</v>
      </c>
      <c r="C74" s="103" t="s">
        <v>14</v>
      </c>
      <c r="D74" s="86" t="s">
        <v>12</v>
      </c>
      <c r="E74" s="104">
        <v>45.55</v>
      </c>
      <c r="F74" s="105">
        <f t="shared" si="6"/>
        <v>9.11</v>
      </c>
      <c r="G74" s="105">
        <f t="shared" si="7"/>
        <v>54.66</v>
      </c>
      <c r="H74" s="108">
        <v>57.47</v>
      </c>
      <c r="I74" s="89">
        <f t="shared" si="8"/>
        <v>11.494</v>
      </c>
      <c r="J74" s="90">
        <f t="shared" si="9"/>
        <v>68.963999999999999</v>
      </c>
      <c r="K74" s="10"/>
      <c r="L74" s="10"/>
      <c r="M74" s="41"/>
      <c r="N74" s="10"/>
      <c r="O74" s="10"/>
      <c r="P74" s="10"/>
    </row>
    <row r="75" spans="1:16" s="11" customFormat="1" ht="30" x14ac:dyDescent="0.25">
      <c r="A75" s="189"/>
      <c r="B75" s="197"/>
      <c r="C75" s="109" t="s">
        <v>17</v>
      </c>
      <c r="D75" s="91" t="s">
        <v>12</v>
      </c>
      <c r="E75" s="106">
        <v>60.92</v>
      </c>
      <c r="F75" s="101">
        <f t="shared" si="6"/>
        <v>12.184000000000001</v>
      </c>
      <c r="G75" s="101">
        <f t="shared" si="7"/>
        <v>73.103999999999999</v>
      </c>
      <c r="H75" s="106">
        <v>72.84</v>
      </c>
      <c r="I75" s="94">
        <f t="shared" si="8"/>
        <v>14.568000000000001</v>
      </c>
      <c r="J75" s="95">
        <f t="shared" si="9"/>
        <v>87.408000000000001</v>
      </c>
      <c r="K75" s="10"/>
      <c r="L75" s="10"/>
      <c r="M75" s="10"/>
      <c r="N75" s="10"/>
      <c r="O75" s="10"/>
      <c r="P75" s="10"/>
    </row>
    <row r="76" spans="1:16" s="11" customFormat="1" ht="15.75" x14ac:dyDescent="0.25">
      <c r="A76" s="189"/>
      <c r="B76" s="197"/>
      <c r="C76" s="18" t="s">
        <v>62</v>
      </c>
      <c r="D76" s="91" t="s">
        <v>15</v>
      </c>
      <c r="E76" s="106">
        <v>0.89</v>
      </c>
      <c r="F76" s="101">
        <f t="shared" si="6"/>
        <v>0.17800000000000002</v>
      </c>
      <c r="G76" s="101">
        <f t="shared" si="7"/>
        <v>1.0680000000000001</v>
      </c>
      <c r="H76" s="106">
        <f t="shared" si="10"/>
        <v>0.89</v>
      </c>
      <c r="I76" s="94">
        <f t="shared" si="8"/>
        <v>0.17800000000000002</v>
      </c>
      <c r="J76" s="95">
        <f t="shared" si="9"/>
        <v>1.0680000000000001</v>
      </c>
      <c r="K76" s="10"/>
      <c r="L76" s="10"/>
      <c r="M76" s="41"/>
      <c r="N76" s="10"/>
      <c r="O76" s="10"/>
      <c r="P76" s="10"/>
    </row>
    <row r="77" spans="1:16" s="11" customFormat="1" ht="15.75" x14ac:dyDescent="0.25">
      <c r="A77" s="189"/>
      <c r="B77" s="197"/>
      <c r="C77" s="18" t="s">
        <v>65</v>
      </c>
      <c r="D77" s="91" t="s">
        <v>15</v>
      </c>
      <c r="E77" s="106">
        <v>0.96</v>
      </c>
      <c r="F77" s="101">
        <f t="shared" si="6"/>
        <v>0.192</v>
      </c>
      <c r="G77" s="101">
        <f t="shared" si="7"/>
        <v>1.1519999999999999</v>
      </c>
      <c r="H77" s="106">
        <f t="shared" si="10"/>
        <v>0.96</v>
      </c>
      <c r="I77" s="94">
        <f t="shared" si="8"/>
        <v>0.192</v>
      </c>
      <c r="J77" s="95">
        <f t="shared" si="9"/>
        <v>1.1519999999999999</v>
      </c>
      <c r="K77" s="10"/>
      <c r="L77" s="10"/>
      <c r="M77" s="41"/>
      <c r="N77" s="10"/>
      <c r="O77" s="10"/>
      <c r="P77" s="10"/>
    </row>
    <row r="78" spans="1:16" s="11" customFormat="1" ht="15.75" x14ac:dyDescent="0.25">
      <c r="A78" s="189"/>
      <c r="B78" s="197"/>
      <c r="C78" s="31" t="s">
        <v>66</v>
      </c>
      <c r="D78" s="91" t="s">
        <v>15</v>
      </c>
      <c r="E78" s="106">
        <v>1.47</v>
      </c>
      <c r="F78" s="101">
        <f t="shared" si="6"/>
        <v>0.29399999999999998</v>
      </c>
      <c r="G78" s="101">
        <f t="shared" si="7"/>
        <v>1.764</v>
      </c>
      <c r="H78" s="106">
        <f t="shared" si="10"/>
        <v>1.47</v>
      </c>
      <c r="I78" s="94">
        <f t="shared" si="8"/>
        <v>0.29399999999999998</v>
      </c>
      <c r="J78" s="95">
        <f t="shared" si="9"/>
        <v>1.764</v>
      </c>
      <c r="K78" s="10"/>
      <c r="L78" s="10"/>
      <c r="M78" s="10"/>
      <c r="N78" s="10"/>
      <c r="O78" s="10"/>
      <c r="P78" s="10"/>
    </row>
    <row r="79" spans="1:16" s="11" customFormat="1" ht="15.75" x14ac:dyDescent="0.25">
      <c r="A79" s="189"/>
      <c r="B79" s="197"/>
      <c r="C79" s="31" t="s">
        <v>67</v>
      </c>
      <c r="D79" s="91" t="s">
        <v>15</v>
      </c>
      <c r="E79" s="106">
        <v>1.76</v>
      </c>
      <c r="F79" s="101">
        <f t="shared" si="6"/>
        <v>0.35200000000000004</v>
      </c>
      <c r="G79" s="101">
        <f t="shared" si="7"/>
        <v>2.1120000000000001</v>
      </c>
      <c r="H79" s="106">
        <f t="shared" si="10"/>
        <v>1.76</v>
      </c>
      <c r="I79" s="94">
        <f t="shared" si="8"/>
        <v>0.35200000000000004</v>
      </c>
      <c r="J79" s="95">
        <f t="shared" si="9"/>
        <v>2.1120000000000001</v>
      </c>
      <c r="K79" s="10"/>
      <c r="L79" s="10"/>
      <c r="M79" s="10"/>
      <c r="N79" s="10"/>
      <c r="O79" s="10"/>
      <c r="P79" s="10"/>
    </row>
    <row r="80" spans="1:16" s="11" customFormat="1" ht="15.75" x14ac:dyDescent="0.25">
      <c r="A80" s="189"/>
      <c r="B80" s="197"/>
      <c r="C80" s="31" t="s">
        <v>68</v>
      </c>
      <c r="D80" s="91" t="s">
        <v>15</v>
      </c>
      <c r="E80" s="106">
        <v>1.64</v>
      </c>
      <c r="F80" s="101">
        <f t="shared" si="6"/>
        <v>0.32800000000000001</v>
      </c>
      <c r="G80" s="101">
        <f t="shared" si="7"/>
        <v>1.968</v>
      </c>
      <c r="H80" s="106">
        <f t="shared" si="10"/>
        <v>1.64</v>
      </c>
      <c r="I80" s="94">
        <f t="shared" si="8"/>
        <v>0.32800000000000001</v>
      </c>
      <c r="J80" s="95">
        <f t="shared" si="9"/>
        <v>1.968</v>
      </c>
      <c r="K80" s="10"/>
      <c r="L80" s="10"/>
      <c r="M80" s="41"/>
      <c r="N80" s="10"/>
      <c r="O80" s="10"/>
      <c r="P80" s="10"/>
    </row>
    <row r="81" spans="1:16" s="11" customFormat="1" ht="26.25" x14ac:dyDescent="0.25">
      <c r="A81" s="189"/>
      <c r="B81" s="197"/>
      <c r="C81" s="31" t="s">
        <v>69</v>
      </c>
      <c r="D81" s="91" t="s">
        <v>15</v>
      </c>
      <c r="E81" s="106">
        <v>1.8</v>
      </c>
      <c r="F81" s="101">
        <f t="shared" si="6"/>
        <v>0.36000000000000004</v>
      </c>
      <c r="G81" s="101">
        <f t="shared" si="7"/>
        <v>2.16</v>
      </c>
      <c r="H81" s="106">
        <f t="shared" si="10"/>
        <v>1.8</v>
      </c>
      <c r="I81" s="94">
        <f t="shared" si="8"/>
        <v>0.36000000000000004</v>
      </c>
      <c r="J81" s="95">
        <f t="shared" si="9"/>
        <v>2.16</v>
      </c>
      <c r="K81" s="10"/>
      <c r="L81" s="10"/>
      <c r="M81" s="10"/>
      <c r="N81" s="10"/>
      <c r="O81" s="10"/>
      <c r="P81" s="10"/>
    </row>
    <row r="82" spans="1:16" s="11" customFormat="1" ht="27" thickBot="1" x14ac:dyDescent="0.3">
      <c r="A82" s="189"/>
      <c r="B82" s="198"/>
      <c r="C82" s="110" t="s">
        <v>70</v>
      </c>
      <c r="D82" s="96" t="s">
        <v>15</v>
      </c>
      <c r="E82" s="107">
        <v>1.82</v>
      </c>
      <c r="F82" s="102">
        <f t="shared" si="6"/>
        <v>0.36400000000000005</v>
      </c>
      <c r="G82" s="102">
        <f t="shared" si="7"/>
        <v>2.1840000000000002</v>
      </c>
      <c r="H82" s="107">
        <f t="shared" si="10"/>
        <v>1.82</v>
      </c>
      <c r="I82" s="99">
        <f t="shared" si="8"/>
        <v>0.36400000000000005</v>
      </c>
      <c r="J82" s="100">
        <f t="shared" si="9"/>
        <v>2.1840000000000002</v>
      </c>
      <c r="K82" s="10"/>
      <c r="L82" s="10"/>
      <c r="M82" s="41"/>
      <c r="N82" s="10"/>
      <c r="O82" s="10"/>
      <c r="P82" s="10"/>
    </row>
    <row r="83" spans="1:16" s="11" customFormat="1" ht="15.75" x14ac:dyDescent="0.25">
      <c r="A83" s="189"/>
      <c r="B83" s="199" t="s">
        <v>84</v>
      </c>
      <c r="C83" s="111" t="s">
        <v>14</v>
      </c>
      <c r="D83" s="112" t="s">
        <v>12</v>
      </c>
      <c r="E83" s="113">
        <v>47.07</v>
      </c>
      <c r="F83" s="114">
        <f t="shared" si="6"/>
        <v>9.4139999999999997</v>
      </c>
      <c r="G83" s="114">
        <f t="shared" si="7"/>
        <v>56.484000000000002</v>
      </c>
      <c r="H83" s="113">
        <v>58.98</v>
      </c>
      <c r="I83" s="115">
        <f t="shared" si="8"/>
        <v>11.795999999999999</v>
      </c>
      <c r="J83" s="116">
        <f t="shared" si="9"/>
        <v>70.775999999999996</v>
      </c>
      <c r="K83" s="10"/>
      <c r="L83" s="10"/>
      <c r="M83" s="41"/>
      <c r="N83" s="10"/>
      <c r="O83" s="10"/>
      <c r="P83" s="10"/>
    </row>
    <row r="84" spans="1:16" s="11" customFormat="1" ht="30" x14ac:dyDescent="0.25">
      <c r="A84" s="189"/>
      <c r="B84" s="199"/>
      <c r="C84" s="109" t="s">
        <v>81</v>
      </c>
      <c r="D84" s="91" t="s">
        <v>138</v>
      </c>
      <c r="E84" s="106">
        <v>4.8600000000000003</v>
      </c>
      <c r="F84" s="101">
        <f t="shared" si="6"/>
        <v>0.97200000000000009</v>
      </c>
      <c r="G84" s="101">
        <f t="shared" si="7"/>
        <v>5.8320000000000007</v>
      </c>
      <c r="H84" s="113">
        <v>4.8600000000000003</v>
      </c>
      <c r="I84" s="94">
        <f t="shared" si="8"/>
        <v>0.97200000000000009</v>
      </c>
      <c r="J84" s="95">
        <f t="shared" si="9"/>
        <v>5.8320000000000007</v>
      </c>
      <c r="K84" s="10"/>
      <c r="L84" s="10"/>
      <c r="M84" s="10"/>
      <c r="N84" s="10"/>
      <c r="O84" s="10"/>
      <c r="P84" s="10"/>
    </row>
    <row r="85" spans="1:16" s="11" customFormat="1" ht="15.75" x14ac:dyDescent="0.25">
      <c r="A85" s="189"/>
      <c r="B85" s="199"/>
      <c r="C85" s="118" t="s">
        <v>85</v>
      </c>
      <c r="D85" s="91" t="s">
        <v>12</v>
      </c>
      <c r="E85" s="106">
        <v>66.53</v>
      </c>
      <c r="F85" s="101">
        <f t="shared" si="6"/>
        <v>13.306000000000001</v>
      </c>
      <c r="G85" s="101">
        <f t="shared" si="7"/>
        <v>79.835999999999999</v>
      </c>
      <c r="H85" s="113">
        <v>78.44</v>
      </c>
      <c r="I85" s="94">
        <f t="shared" si="8"/>
        <v>15.688000000000001</v>
      </c>
      <c r="J85" s="95">
        <f t="shared" si="9"/>
        <v>94.128</v>
      </c>
      <c r="K85" s="10"/>
      <c r="L85" s="10"/>
      <c r="M85" s="41"/>
      <c r="N85" s="10"/>
      <c r="O85" s="10"/>
      <c r="P85" s="10"/>
    </row>
    <row r="86" spans="1:16" s="11" customFormat="1" ht="15.75" x14ac:dyDescent="0.25">
      <c r="A86" s="189"/>
      <c r="B86" s="199"/>
      <c r="C86" s="18" t="s">
        <v>62</v>
      </c>
      <c r="D86" s="91" t="s">
        <v>15</v>
      </c>
      <c r="E86" s="106">
        <v>0.82</v>
      </c>
      <c r="F86" s="101">
        <f t="shared" si="6"/>
        <v>0.16400000000000001</v>
      </c>
      <c r="G86" s="101">
        <f t="shared" si="7"/>
        <v>0.98399999999999999</v>
      </c>
      <c r="H86" s="106">
        <f t="shared" si="10"/>
        <v>0.82</v>
      </c>
      <c r="I86" s="94">
        <f t="shared" si="8"/>
        <v>0.16400000000000001</v>
      </c>
      <c r="J86" s="95">
        <f t="shared" si="9"/>
        <v>0.98399999999999999</v>
      </c>
      <c r="K86" s="10"/>
      <c r="L86" s="10"/>
      <c r="M86" s="10"/>
      <c r="N86" s="10"/>
      <c r="O86" s="10"/>
      <c r="P86" s="10"/>
    </row>
    <row r="87" spans="1:16" s="11" customFormat="1" ht="15.75" x14ac:dyDescent="0.25">
      <c r="A87" s="189"/>
      <c r="B87" s="199"/>
      <c r="C87" s="18" t="s">
        <v>76</v>
      </c>
      <c r="D87" s="91" t="s">
        <v>15</v>
      </c>
      <c r="E87" s="106">
        <v>0.89</v>
      </c>
      <c r="F87" s="101">
        <f t="shared" si="6"/>
        <v>0.17800000000000002</v>
      </c>
      <c r="G87" s="101">
        <f t="shared" si="7"/>
        <v>1.0680000000000001</v>
      </c>
      <c r="H87" s="106">
        <f t="shared" si="10"/>
        <v>0.89</v>
      </c>
      <c r="I87" s="94">
        <f t="shared" si="8"/>
        <v>0.17800000000000002</v>
      </c>
      <c r="J87" s="95">
        <f t="shared" si="9"/>
        <v>1.0680000000000001</v>
      </c>
      <c r="K87" s="10"/>
      <c r="L87" s="10"/>
      <c r="M87" s="10"/>
      <c r="N87" s="10"/>
      <c r="O87" s="10"/>
      <c r="P87" s="10"/>
    </row>
    <row r="88" spans="1:16" s="11" customFormat="1" ht="15.75" x14ac:dyDescent="0.25">
      <c r="A88" s="189"/>
      <c r="B88" s="199"/>
      <c r="C88" s="31" t="s">
        <v>77</v>
      </c>
      <c r="D88" s="91" t="s">
        <v>15</v>
      </c>
      <c r="E88" s="106">
        <v>1.3</v>
      </c>
      <c r="F88" s="101">
        <f t="shared" si="6"/>
        <v>0.26</v>
      </c>
      <c r="G88" s="101">
        <f t="shared" si="7"/>
        <v>1.56</v>
      </c>
      <c r="H88" s="106">
        <f t="shared" si="10"/>
        <v>1.3</v>
      </c>
      <c r="I88" s="94">
        <f t="shared" si="8"/>
        <v>0.26</v>
      </c>
      <c r="J88" s="95">
        <f t="shared" si="9"/>
        <v>1.56</v>
      </c>
      <c r="K88" s="10"/>
      <c r="L88" s="10"/>
      <c r="M88" s="10"/>
      <c r="N88" s="10"/>
      <c r="O88" s="10"/>
      <c r="P88" s="10"/>
    </row>
    <row r="89" spans="1:16" s="11" customFormat="1" ht="16.5" thickBot="1" x14ac:dyDescent="0.3">
      <c r="A89" s="190"/>
      <c r="B89" s="195"/>
      <c r="C89" s="110" t="s">
        <v>78</v>
      </c>
      <c r="D89" s="96" t="s">
        <v>15</v>
      </c>
      <c r="E89" s="107">
        <v>1.29</v>
      </c>
      <c r="F89" s="102">
        <f t="shared" si="6"/>
        <v>0.25800000000000001</v>
      </c>
      <c r="G89" s="102">
        <f t="shared" si="7"/>
        <v>1.548</v>
      </c>
      <c r="H89" s="107">
        <f t="shared" si="10"/>
        <v>1.29</v>
      </c>
      <c r="I89" s="99">
        <f t="shared" si="8"/>
        <v>0.25800000000000001</v>
      </c>
      <c r="J89" s="100">
        <f t="shared" si="9"/>
        <v>1.548</v>
      </c>
      <c r="K89" s="10"/>
      <c r="L89" s="10"/>
      <c r="M89" s="10"/>
      <c r="N89" s="10"/>
      <c r="O89" s="10"/>
      <c r="P89" s="10"/>
    </row>
    <row r="90" spans="1:16" x14ac:dyDescent="0.2">
      <c r="B90" s="34"/>
      <c r="C90" s="34"/>
      <c r="D90" s="34"/>
      <c r="K90" s="119"/>
    </row>
    <row r="91" spans="1:16" ht="16.5" x14ac:dyDescent="0.25">
      <c r="A91" s="207" t="s">
        <v>45</v>
      </c>
      <c r="B91" s="207"/>
      <c r="C91" s="207"/>
      <c r="D91" s="207"/>
      <c r="E91" s="207"/>
      <c r="F91" s="207"/>
      <c r="G91" s="207"/>
      <c r="H91" s="207"/>
      <c r="I91" s="207"/>
      <c r="J91" s="207"/>
      <c r="K91" s="119"/>
    </row>
    <row r="92" spans="1:16" ht="14.25" customHeight="1" x14ac:dyDescent="0.25">
      <c r="A92" s="208" t="s">
        <v>18</v>
      </c>
      <c r="B92" s="208"/>
      <c r="C92" s="208"/>
      <c r="D92" s="208"/>
      <c r="E92" s="208"/>
      <c r="F92" s="208"/>
      <c r="G92" s="208"/>
      <c r="H92" s="208"/>
      <c r="I92" s="208"/>
      <c r="J92" s="208"/>
      <c r="K92" s="119"/>
    </row>
    <row r="93" spans="1:16" ht="16.5" x14ac:dyDescent="0.25">
      <c r="A93" s="208" t="s">
        <v>2</v>
      </c>
      <c r="B93" s="208"/>
      <c r="C93" s="208"/>
      <c r="D93" s="208"/>
      <c r="E93" s="208"/>
      <c r="F93" s="208"/>
      <c r="G93" s="208"/>
      <c r="H93" s="208"/>
      <c r="I93" s="208"/>
      <c r="J93" s="208"/>
    </row>
    <row r="94" spans="1:16" ht="17.25" thickBot="1" x14ac:dyDescent="0.3">
      <c r="A94" s="85"/>
      <c r="B94" s="85"/>
      <c r="C94" s="85"/>
      <c r="D94" s="85"/>
      <c r="E94" s="85"/>
      <c r="F94" s="85"/>
      <c r="G94" s="85"/>
      <c r="H94" s="85"/>
      <c r="I94" s="85"/>
      <c r="J94" s="34" t="s">
        <v>3</v>
      </c>
    </row>
    <row r="95" spans="1:16" x14ac:dyDescent="0.2">
      <c r="A95" s="209" t="s">
        <v>4</v>
      </c>
      <c r="B95" s="211" t="s">
        <v>5</v>
      </c>
      <c r="C95" s="211"/>
      <c r="D95" s="220" t="s">
        <v>19</v>
      </c>
      <c r="E95" s="215" t="s">
        <v>7</v>
      </c>
      <c r="F95" s="215"/>
      <c r="G95" s="215"/>
      <c r="H95" s="215" t="s">
        <v>8</v>
      </c>
      <c r="I95" s="215"/>
      <c r="J95" s="216"/>
    </row>
    <row r="96" spans="1:16" ht="25.5" x14ac:dyDescent="0.2">
      <c r="A96" s="210"/>
      <c r="B96" s="212"/>
      <c r="C96" s="212"/>
      <c r="D96" s="214"/>
      <c r="E96" s="66" t="s">
        <v>9</v>
      </c>
      <c r="F96" s="65" t="s">
        <v>10</v>
      </c>
      <c r="G96" s="65" t="s">
        <v>11</v>
      </c>
      <c r="H96" s="66" t="s">
        <v>9</v>
      </c>
      <c r="I96" s="65" t="s">
        <v>10</v>
      </c>
      <c r="J96" s="81" t="s">
        <v>11</v>
      </c>
    </row>
    <row r="97" spans="1:10" ht="13.5" thickBot="1" x14ac:dyDescent="0.25">
      <c r="A97" s="70">
        <v>1</v>
      </c>
      <c r="B97" s="221">
        <v>2</v>
      </c>
      <c r="C97" s="221"/>
      <c r="D97" s="71">
        <v>3</v>
      </c>
      <c r="E97" s="72">
        <v>4</v>
      </c>
      <c r="F97" s="71">
        <v>5</v>
      </c>
      <c r="G97" s="73">
        <v>6</v>
      </c>
      <c r="H97" s="74">
        <v>7</v>
      </c>
      <c r="I97" s="71">
        <v>8</v>
      </c>
      <c r="J97" s="75">
        <v>9</v>
      </c>
    </row>
    <row r="98" spans="1:10" x14ac:dyDescent="0.2">
      <c r="A98" s="175">
        <v>1</v>
      </c>
      <c r="B98" s="178" t="s">
        <v>42</v>
      </c>
      <c r="C98" s="15"/>
      <c r="D98" s="16" t="s">
        <v>20</v>
      </c>
      <c r="E98" s="38">
        <v>32.42</v>
      </c>
      <c r="F98" s="24">
        <f t="shared" ref="F98:F126" si="11">E98*20%</f>
        <v>6.4840000000000009</v>
      </c>
      <c r="G98" s="39">
        <f t="shared" ref="G98:G126" si="12">E98+F98</f>
        <v>38.904000000000003</v>
      </c>
      <c r="H98" s="38">
        <v>48.56</v>
      </c>
      <c r="I98" s="24">
        <f t="shared" ref="I98:I126" si="13">H98*20%</f>
        <v>9.7120000000000015</v>
      </c>
      <c r="J98" s="40">
        <f t="shared" ref="J98:J126" si="14">I98+H98</f>
        <v>58.272000000000006</v>
      </c>
    </row>
    <row r="99" spans="1:10" x14ac:dyDescent="0.2">
      <c r="A99" s="222"/>
      <c r="B99" s="223"/>
      <c r="C99" s="23" t="s">
        <v>43</v>
      </c>
      <c r="D99" s="19" t="s">
        <v>44</v>
      </c>
      <c r="E99" s="42">
        <v>0.56000000000000005</v>
      </c>
      <c r="F99" s="28">
        <f t="shared" si="11"/>
        <v>0.11200000000000002</v>
      </c>
      <c r="G99" s="43">
        <f t="shared" si="12"/>
        <v>0.67200000000000004</v>
      </c>
      <c r="H99" s="42">
        <f>E99</f>
        <v>0.56000000000000005</v>
      </c>
      <c r="I99" s="28">
        <f t="shared" si="13"/>
        <v>0.11200000000000002</v>
      </c>
      <c r="J99" s="44">
        <f t="shared" si="14"/>
        <v>0.67200000000000004</v>
      </c>
    </row>
    <row r="100" spans="1:10" ht="13.5" thickBot="1" x14ac:dyDescent="0.25">
      <c r="A100" s="177"/>
      <c r="B100" s="180"/>
      <c r="C100" s="29"/>
      <c r="D100" s="21" t="s">
        <v>15</v>
      </c>
      <c r="E100" s="45">
        <v>1.17</v>
      </c>
      <c r="F100" s="30">
        <f t="shared" si="11"/>
        <v>0.23399999999999999</v>
      </c>
      <c r="G100" s="46">
        <f t="shared" si="12"/>
        <v>1.4039999999999999</v>
      </c>
      <c r="H100" s="32">
        <f t="shared" ref="H100:H116" si="15">E100</f>
        <v>1.17</v>
      </c>
      <c r="I100" s="30">
        <f t="shared" si="13"/>
        <v>0.23399999999999999</v>
      </c>
      <c r="J100" s="47">
        <f t="shared" si="14"/>
        <v>1.4039999999999999</v>
      </c>
    </row>
    <row r="101" spans="1:10" x14ac:dyDescent="0.2">
      <c r="A101" s="175">
        <f>A98+1</f>
        <v>2</v>
      </c>
      <c r="B101" s="178" t="s">
        <v>22</v>
      </c>
      <c r="C101" s="15"/>
      <c r="D101" s="16" t="s">
        <v>20</v>
      </c>
      <c r="E101" s="38">
        <v>36.799999999999997</v>
      </c>
      <c r="F101" s="24">
        <f t="shared" si="11"/>
        <v>7.3599999999999994</v>
      </c>
      <c r="G101" s="39">
        <f t="shared" si="12"/>
        <v>44.16</v>
      </c>
      <c r="H101" s="38">
        <v>55.12</v>
      </c>
      <c r="I101" s="24">
        <f t="shared" si="13"/>
        <v>11.024000000000001</v>
      </c>
      <c r="J101" s="40">
        <f t="shared" si="14"/>
        <v>66.144000000000005</v>
      </c>
    </row>
    <row r="102" spans="1:10" x14ac:dyDescent="0.2">
      <c r="A102" s="176"/>
      <c r="B102" s="179"/>
      <c r="C102" s="53"/>
      <c r="D102" s="22" t="s">
        <v>15</v>
      </c>
      <c r="E102" s="42">
        <v>1.75</v>
      </c>
      <c r="F102" s="28">
        <f t="shared" si="11"/>
        <v>0.35000000000000003</v>
      </c>
      <c r="G102" s="82">
        <f t="shared" si="12"/>
        <v>2.1</v>
      </c>
      <c r="H102" s="27">
        <f t="shared" si="15"/>
        <v>1.75</v>
      </c>
      <c r="I102" s="28">
        <f t="shared" si="13"/>
        <v>0.35000000000000003</v>
      </c>
      <c r="J102" s="44">
        <f t="shared" si="14"/>
        <v>2.1</v>
      </c>
    </row>
    <row r="103" spans="1:10" ht="13.5" thickBot="1" x14ac:dyDescent="0.25">
      <c r="A103" s="177"/>
      <c r="B103" s="219"/>
      <c r="C103" s="29" t="s">
        <v>43</v>
      </c>
      <c r="D103" s="21" t="s">
        <v>44</v>
      </c>
      <c r="E103" s="45">
        <v>1.1399999999999999</v>
      </c>
      <c r="F103" s="30">
        <f t="shared" si="11"/>
        <v>0.22799999999999998</v>
      </c>
      <c r="G103" s="83">
        <f t="shared" si="12"/>
        <v>1.3679999999999999</v>
      </c>
      <c r="H103" s="45">
        <f>E103</f>
        <v>1.1399999999999999</v>
      </c>
      <c r="I103" s="30">
        <f t="shared" si="13"/>
        <v>0.22799999999999998</v>
      </c>
      <c r="J103" s="47">
        <f t="shared" si="14"/>
        <v>1.3679999999999999</v>
      </c>
    </row>
    <row r="104" spans="1:10" x14ac:dyDescent="0.2">
      <c r="A104" s="175">
        <f>A101+1</f>
        <v>3</v>
      </c>
      <c r="B104" s="178" t="s">
        <v>23</v>
      </c>
      <c r="C104" s="15"/>
      <c r="D104" s="16" t="s">
        <v>20</v>
      </c>
      <c r="E104" s="38">
        <v>36.799999999999997</v>
      </c>
      <c r="F104" s="24">
        <f t="shared" si="11"/>
        <v>7.3599999999999994</v>
      </c>
      <c r="G104" s="39">
        <f t="shared" si="12"/>
        <v>44.16</v>
      </c>
      <c r="H104" s="38">
        <v>55.12</v>
      </c>
      <c r="I104" s="24">
        <f t="shared" si="13"/>
        <v>11.024000000000001</v>
      </c>
      <c r="J104" s="40">
        <f t="shared" si="14"/>
        <v>66.144000000000005</v>
      </c>
    </row>
    <row r="105" spans="1:10" x14ac:dyDescent="0.2">
      <c r="A105" s="176"/>
      <c r="B105" s="179"/>
      <c r="C105" s="53"/>
      <c r="D105" s="22" t="s">
        <v>15</v>
      </c>
      <c r="E105" s="42">
        <v>1.89</v>
      </c>
      <c r="F105" s="28">
        <f t="shared" si="11"/>
        <v>0.378</v>
      </c>
      <c r="G105" s="82">
        <f t="shared" si="12"/>
        <v>2.2679999999999998</v>
      </c>
      <c r="H105" s="27">
        <f t="shared" si="15"/>
        <v>1.89</v>
      </c>
      <c r="I105" s="28">
        <f t="shared" si="13"/>
        <v>0.378</v>
      </c>
      <c r="J105" s="44">
        <f t="shared" si="14"/>
        <v>2.2679999999999998</v>
      </c>
    </row>
    <row r="106" spans="1:10" ht="13.5" thickBot="1" x14ac:dyDescent="0.25">
      <c r="A106" s="177"/>
      <c r="B106" s="219"/>
      <c r="C106" s="29" t="s">
        <v>43</v>
      </c>
      <c r="D106" s="21" t="s">
        <v>44</v>
      </c>
      <c r="E106" s="45">
        <v>1.1399999999999999</v>
      </c>
      <c r="F106" s="30">
        <f t="shared" si="11"/>
        <v>0.22799999999999998</v>
      </c>
      <c r="G106" s="83">
        <f t="shared" si="12"/>
        <v>1.3679999999999999</v>
      </c>
      <c r="H106" s="45">
        <f>E106</f>
        <v>1.1399999999999999</v>
      </c>
      <c r="I106" s="30">
        <f t="shared" si="13"/>
        <v>0.22799999999999998</v>
      </c>
      <c r="J106" s="47">
        <f t="shared" si="14"/>
        <v>1.3679999999999999</v>
      </c>
    </row>
    <row r="107" spans="1:10" x14ac:dyDescent="0.2">
      <c r="A107" s="226">
        <f>A104+1</f>
        <v>4</v>
      </c>
      <c r="B107" s="228" t="s">
        <v>24</v>
      </c>
      <c r="C107" s="15"/>
      <c r="D107" s="16" t="s">
        <v>20</v>
      </c>
      <c r="E107" s="38">
        <v>38.200000000000003</v>
      </c>
      <c r="F107" s="24">
        <f t="shared" si="11"/>
        <v>7.6400000000000006</v>
      </c>
      <c r="G107" s="39">
        <f t="shared" si="12"/>
        <v>45.84</v>
      </c>
      <c r="H107" s="38">
        <v>56.71</v>
      </c>
      <c r="I107" s="24">
        <f t="shared" si="13"/>
        <v>11.342000000000001</v>
      </c>
      <c r="J107" s="40">
        <f t="shared" si="14"/>
        <v>68.052000000000007</v>
      </c>
    </row>
    <row r="108" spans="1:10" x14ac:dyDescent="0.2">
      <c r="A108" s="222"/>
      <c r="B108" s="229"/>
      <c r="C108" s="53"/>
      <c r="D108" s="22" t="s">
        <v>15</v>
      </c>
      <c r="E108" s="54">
        <v>1.73</v>
      </c>
      <c r="F108" s="55">
        <f t="shared" si="11"/>
        <v>0.34600000000000003</v>
      </c>
      <c r="G108" s="56">
        <f t="shared" si="12"/>
        <v>2.0760000000000001</v>
      </c>
      <c r="H108" s="84">
        <f t="shared" si="15"/>
        <v>1.73</v>
      </c>
      <c r="I108" s="55">
        <f t="shared" si="13"/>
        <v>0.34600000000000003</v>
      </c>
      <c r="J108" s="57">
        <f t="shared" si="14"/>
        <v>2.0760000000000001</v>
      </c>
    </row>
    <row r="109" spans="1:10" x14ac:dyDescent="0.2">
      <c r="A109" s="222"/>
      <c r="B109" s="229"/>
      <c r="C109" s="23" t="s">
        <v>43</v>
      </c>
      <c r="D109" s="19" t="s">
        <v>44</v>
      </c>
      <c r="E109" s="42">
        <v>1.1399999999999999</v>
      </c>
      <c r="F109" s="28">
        <f t="shared" si="11"/>
        <v>0.22799999999999998</v>
      </c>
      <c r="G109" s="82">
        <f t="shared" si="12"/>
        <v>1.3679999999999999</v>
      </c>
      <c r="H109" s="27">
        <f>E109</f>
        <v>1.1399999999999999</v>
      </c>
      <c r="I109" s="28">
        <f t="shared" ref="I109" si="16">H109*20%</f>
        <v>0.22799999999999998</v>
      </c>
      <c r="J109" s="44">
        <f t="shared" ref="J109" si="17">I109+H109</f>
        <v>1.3679999999999999</v>
      </c>
    </row>
    <row r="110" spans="1:10" x14ac:dyDescent="0.2">
      <c r="A110" s="222"/>
      <c r="B110" s="229"/>
      <c r="C110" s="23" t="s">
        <v>21</v>
      </c>
      <c r="D110" s="19" t="s">
        <v>20</v>
      </c>
      <c r="E110" s="42">
        <v>42.39</v>
      </c>
      <c r="F110" s="28">
        <f t="shared" si="11"/>
        <v>8.4779999999999998</v>
      </c>
      <c r="G110" s="82">
        <f>E110+F110</f>
        <v>50.868000000000002</v>
      </c>
      <c r="H110" s="42">
        <v>62.7</v>
      </c>
      <c r="I110" s="28">
        <f t="shared" si="13"/>
        <v>12.540000000000001</v>
      </c>
      <c r="J110" s="44">
        <f t="shared" si="14"/>
        <v>75.240000000000009</v>
      </c>
    </row>
    <row r="111" spans="1:10" ht="13.5" thickBot="1" x14ac:dyDescent="0.25">
      <c r="A111" s="227"/>
      <c r="B111" s="230"/>
      <c r="C111" s="29" t="s">
        <v>21</v>
      </c>
      <c r="D111" s="21" t="s">
        <v>15</v>
      </c>
      <c r="E111" s="45">
        <v>1.99</v>
      </c>
      <c r="F111" s="30">
        <f t="shared" si="11"/>
        <v>0.39800000000000002</v>
      </c>
      <c r="G111" s="46">
        <f>E111+F111</f>
        <v>2.3879999999999999</v>
      </c>
      <c r="H111" s="32">
        <f t="shared" si="15"/>
        <v>1.99</v>
      </c>
      <c r="I111" s="30">
        <f t="shared" si="13"/>
        <v>0.39800000000000002</v>
      </c>
      <c r="J111" s="47">
        <f t="shared" si="14"/>
        <v>2.3879999999999999</v>
      </c>
    </row>
    <row r="112" spans="1:10" x14ac:dyDescent="0.2">
      <c r="A112" s="184">
        <f>A107+1</f>
        <v>5</v>
      </c>
      <c r="B112" s="231" t="s">
        <v>25</v>
      </c>
      <c r="C112" s="224" t="s">
        <v>26</v>
      </c>
      <c r="D112" s="48" t="s">
        <v>20</v>
      </c>
      <c r="E112" s="49">
        <v>45.51</v>
      </c>
      <c r="F112" s="50">
        <f t="shared" si="11"/>
        <v>9.1020000000000003</v>
      </c>
      <c r="G112" s="51">
        <f t="shared" si="12"/>
        <v>54.611999999999995</v>
      </c>
      <c r="H112" s="49">
        <v>62.76</v>
      </c>
      <c r="I112" s="50">
        <f t="shared" si="13"/>
        <v>12.552</v>
      </c>
      <c r="J112" s="52">
        <f t="shared" si="14"/>
        <v>75.311999999999998</v>
      </c>
    </row>
    <row r="113" spans="1:10" x14ac:dyDescent="0.2">
      <c r="A113" s="184"/>
      <c r="B113" s="231"/>
      <c r="C113" s="224"/>
      <c r="D113" s="19" t="s">
        <v>44</v>
      </c>
      <c r="E113" s="42">
        <v>2.27</v>
      </c>
      <c r="F113" s="28">
        <f t="shared" ref="F113" si="18">E113*20%</f>
        <v>0.45400000000000001</v>
      </c>
      <c r="G113" s="82">
        <f t="shared" ref="G113" si="19">E113+F113</f>
        <v>2.7240000000000002</v>
      </c>
      <c r="H113" s="27">
        <f>E113</f>
        <v>2.27</v>
      </c>
      <c r="I113" s="28">
        <f t="shared" si="13"/>
        <v>0.45400000000000001</v>
      </c>
      <c r="J113" s="44">
        <f t="shared" si="14"/>
        <v>2.7240000000000002</v>
      </c>
    </row>
    <row r="114" spans="1:10" ht="13.5" thickBot="1" x14ac:dyDescent="0.25">
      <c r="A114" s="176"/>
      <c r="B114" s="232"/>
      <c r="C114" s="224"/>
      <c r="D114" s="22" t="s">
        <v>15</v>
      </c>
      <c r="E114" s="54">
        <v>1.93</v>
      </c>
      <c r="F114" s="55">
        <f t="shared" si="11"/>
        <v>0.38600000000000001</v>
      </c>
      <c r="G114" s="56">
        <f t="shared" si="12"/>
        <v>2.3159999999999998</v>
      </c>
      <c r="H114" s="27">
        <f t="shared" si="15"/>
        <v>1.93</v>
      </c>
      <c r="I114" s="55">
        <f t="shared" si="13"/>
        <v>0.38600000000000001</v>
      </c>
      <c r="J114" s="57">
        <f t="shared" si="14"/>
        <v>2.3159999999999998</v>
      </c>
    </row>
    <row r="115" spans="1:10" x14ac:dyDescent="0.2">
      <c r="A115" s="176"/>
      <c r="B115" s="232"/>
      <c r="C115" s="225" t="s">
        <v>27</v>
      </c>
      <c r="D115" s="16" t="s">
        <v>20</v>
      </c>
      <c r="E115" s="38">
        <v>48.94</v>
      </c>
      <c r="F115" s="24">
        <f t="shared" si="11"/>
        <v>9.7880000000000003</v>
      </c>
      <c r="G115" s="39">
        <f t="shared" si="12"/>
        <v>58.727999999999994</v>
      </c>
      <c r="H115" s="38">
        <v>66.86</v>
      </c>
      <c r="I115" s="24">
        <f t="shared" si="13"/>
        <v>13.372</v>
      </c>
      <c r="J115" s="40">
        <f t="shared" si="14"/>
        <v>80.231999999999999</v>
      </c>
    </row>
    <row r="116" spans="1:10" ht="13.5" thickBot="1" x14ac:dyDescent="0.25">
      <c r="A116" s="177"/>
      <c r="B116" s="219"/>
      <c r="C116" s="224"/>
      <c r="D116" s="22" t="s">
        <v>15</v>
      </c>
      <c r="E116" s="54">
        <v>1.79</v>
      </c>
      <c r="F116" s="55">
        <f t="shared" si="11"/>
        <v>0.35800000000000004</v>
      </c>
      <c r="G116" s="56">
        <f t="shared" si="12"/>
        <v>2.1480000000000001</v>
      </c>
      <c r="H116" s="84">
        <f t="shared" si="15"/>
        <v>1.79</v>
      </c>
      <c r="I116" s="55">
        <f t="shared" si="13"/>
        <v>0.35800000000000004</v>
      </c>
      <c r="J116" s="57">
        <f t="shared" si="14"/>
        <v>2.1480000000000001</v>
      </c>
    </row>
    <row r="117" spans="1:10" ht="15.75" customHeight="1" x14ac:dyDescent="0.2">
      <c r="A117" s="239">
        <f>A112+1</f>
        <v>6</v>
      </c>
      <c r="B117" s="242" t="s">
        <v>132</v>
      </c>
      <c r="C117" s="130" t="s">
        <v>133</v>
      </c>
      <c r="D117" s="16" t="s">
        <v>20</v>
      </c>
      <c r="E117" s="38">
        <v>106.05</v>
      </c>
      <c r="F117" s="24">
        <f>E117*$L$14</f>
        <v>0</v>
      </c>
      <c r="G117" s="39">
        <f t="shared" si="12"/>
        <v>106.05</v>
      </c>
      <c r="H117" s="38">
        <v>125.2</v>
      </c>
      <c r="I117" s="24">
        <f>H117*$L$14</f>
        <v>0</v>
      </c>
      <c r="J117" s="40">
        <f t="shared" si="14"/>
        <v>125.2</v>
      </c>
    </row>
    <row r="118" spans="1:10" x14ac:dyDescent="0.2">
      <c r="A118" s="240"/>
      <c r="B118" s="243"/>
      <c r="C118" s="131" t="s">
        <v>134</v>
      </c>
      <c r="D118" s="19" t="s">
        <v>15</v>
      </c>
      <c r="E118" s="42">
        <v>1.77</v>
      </c>
      <c r="F118" s="28">
        <f>E118*$L$14</f>
        <v>0</v>
      </c>
      <c r="G118" s="82">
        <f t="shared" si="12"/>
        <v>1.77</v>
      </c>
      <c r="H118" s="27">
        <f>E118</f>
        <v>1.77</v>
      </c>
      <c r="I118" s="28">
        <f>H118*$L$14</f>
        <v>0</v>
      </c>
      <c r="J118" s="44">
        <f t="shared" si="14"/>
        <v>1.77</v>
      </c>
    </row>
    <row r="119" spans="1:10" ht="13.5" thickBot="1" x14ac:dyDescent="0.25">
      <c r="A119" s="240"/>
      <c r="B119" s="243"/>
      <c r="C119" s="132" t="s">
        <v>135</v>
      </c>
      <c r="D119" s="21" t="s">
        <v>15</v>
      </c>
      <c r="E119" s="45">
        <v>1.85</v>
      </c>
      <c r="F119" s="30">
        <f t="shared" ref="F119:F123" si="20">E119*$L$14</f>
        <v>0</v>
      </c>
      <c r="G119" s="46">
        <f t="shared" si="12"/>
        <v>1.85</v>
      </c>
      <c r="H119" s="32">
        <f>E119</f>
        <v>1.85</v>
      </c>
      <c r="I119" s="30">
        <f t="shared" ref="I119:I123" si="21">H119*$L$14</f>
        <v>0</v>
      </c>
      <c r="J119" s="47">
        <f t="shared" si="14"/>
        <v>1.85</v>
      </c>
    </row>
    <row r="120" spans="1:10" x14ac:dyDescent="0.2">
      <c r="A120" s="240"/>
      <c r="B120" s="243"/>
      <c r="C120" s="130" t="s">
        <v>136</v>
      </c>
      <c r="D120" s="16" t="s">
        <v>20</v>
      </c>
      <c r="E120" s="38">
        <v>104.01</v>
      </c>
      <c r="F120" s="24">
        <f t="shared" si="20"/>
        <v>0</v>
      </c>
      <c r="G120" s="39">
        <f t="shared" si="12"/>
        <v>104.01</v>
      </c>
      <c r="H120" s="38">
        <v>122.53</v>
      </c>
      <c r="I120" s="24">
        <f t="shared" si="21"/>
        <v>0</v>
      </c>
      <c r="J120" s="40">
        <f t="shared" si="14"/>
        <v>122.53</v>
      </c>
    </row>
    <row r="121" spans="1:10" x14ac:dyDescent="0.2">
      <c r="A121" s="240"/>
      <c r="B121" s="243"/>
      <c r="C121" s="131" t="s">
        <v>134</v>
      </c>
      <c r="D121" s="19" t="s">
        <v>15</v>
      </c>
      <c r="E121" s="54">
        <v>1.86</v>
      </c>
      <c r="F121" s="55">
        <f t="shared" si="20"/>
        <v>0</v>
      </c>
      <c r="G121" s="56">
        <f t="shared" si="12"/>
        <v>1.86</v>
      </c>
      <c r="H121" s="84">
        <f>E121</f>
        <v>1.86</v>
      </c>
      <c r="I121" s="55">
        <f t="shared" si="21"/>
        <v>0</v>
      </c>
      <c r="J121" s="57">
        <f t="shared" si="14"/>
        <v>1.86</v>
      </c>
    </row>
    <row r="122" spans="1:10" x14ac:dyDescent="0.2">
      <c r="A122" s="240"/>
      <c r="B122" s="243"/>
      <c r="C122" s="131" t="s">
        <v>135</v>
      </c>
      <c r="D122" s="19" t="s">
        <v>15</v>
      </c>
      <c r="E122" s="42">
        <v>1.92</v>
      </c>
      <c r="F122" s="28">
        <f t="shared" si="20"/>
        <v>0</v>
      </c>
      <c r="G122" s="82">
        <f t="shared" si="12"/>
        <v>1.92</v>
      </c>
      <c r="H122" s="27">
        <f>E122</f>
        <v>1.92</v>
      </c>
      <c r="I122" s="28">
        <f t="shared" si="21"/>
        <v>0</v>
      </c>
      <c r="J122" s="44">
        <f t="shared" si="14"/>
        <v>1.92</v>
      </c>
    </row>
    <row r="123" spans="1:10" ht="13.5" thickBot="1" x14ac:dyDescent="0.25">
      <c r="A123" s="241"/>
      <c r="B123" s="244"/>
      <c r="C123" s="132" t="s">
        <v>137</v>
      </c>
      <c r="D123" s="21" t="s">
        <v>44</v>
      </c>
      <c r="E123" s="42">
        <v>2.56</v>
      </c>
      <c r="F123" s="28">
        <f t="shared" si="20"/>
        <v>0</v>
      </c>
      <c r="G123" s="82">
        <f t="shared" si="12"/>
        <v>2.56</v>
      </c>
      <c r="H123" s="42">
        <v>2.56</v>
      </c>
      <c r="I123" s="28">
        <f t="shared" si="21"/>
        <v>0</v>
      </c>
      <c r="J123" s="44">
        <f t="shared" si="14"/>
        <v>2.56</v>
      </c>
    </row>
    <row r="124" spans="1:10" ht="18.75" customHeight="1" x14ac:dyDescent="0.2">
      <c r="A124" s="175">
        <f>A117+1</f>
        <v>7</v>
      </c>
      <c r="B124" s="178" t="s">
        <v>28</v>
      </c>
      <c r="C124" s="58" t="s">
        <v>29</v>
      </c>
      <c r="D124" s="16" t="s">
        <v>20</v>
      </c>
      <c r="E124" s="38">
        <v>41.02</v>
      </c>
      <c r="F124" s="24">
        <f t="shared" si="11"/>
        <v>8.2040000000000006</v>
      </c>
      <c r="G124" s="39">
        <f t="shared" si="12"/>
        <v>49.224000000000004</v>
      </c>
      <c r="H124" s="38">
        <v>51.51</v>
      </c>
      <c r="I124" s="24">
        <f t="shared" si="13"/>
        <v>10.302</v>
      </c>
      <c r="J124" s="40">
        <f t="shared" si="14"/>
        <v>61.811999999999998</v>
      </c>
    </row>
    <row r="125" spans="1:10" x14ac:dyDescent="0.2">
      <c r="A125" s="176"/>
      <c r="B125" s="179"/>
      <c r="C125" s="59" t="s">
        <v>30</v>
      </c>
      <c r="D125" s="19" t="s">
        <v>20</v>
      </c>
      <c r="E125" s="42">
        <v>46.14</v>
      </c>
      <c r="F125" s="28">
        <f t="shared" si="11"/>
        <v>9.2279999999999998</v>
      </c>
      <c r="G125" s="43">
        <f t="shared" si="12"/>
        <v>55.368000000000002</v>
      </c>
      <c r="H125" s="42">
        <v>56.63</v>
      </c>
      <c r="I125" s="28">
        <f t="shared" si="13"/>
        <v>11.326000000000001</v>
      </c>
      <c r="J125" s="44">
        <f t="shared" si="14"/>
        <v>67.956000000000003</v>
      </c>
    </row>
    <row r="126" spans="1:10" ht="13.5" thickBot="1" x14ac:dyDescent="0.25">
      <c r="A126" s="177"/>
      <c r="B126" s="180"/>
      <c r="C126" s="60"/>
      <c r="D126" s="21" t="s">
        <v>15</v>
      </c>
      <c r="E126" s="45">
        <v>1</v>
      </c>
      <c r="F126" s="30">
        <f t="shared" si="11"/>
        <v>0.2</v>
      </c>
      <c r="G126" s="46">
        <f t="shared" si="12"/>
        <v>1.2</v>
      </c>
      <c r="H126" s="32">
        <f t="shared" ref="H126" si="22">E126</f>
        <v>1</v>
      </c>
      <c r="I126" s="30">
        <f t="shared" si="13"/>
        <v>0.2</v>
      </c>
      <c r="J126" s="47">
        <f t="shared" si="14"/>
        <v>1.2</v>
      </c>
    </row>
    <row r="128" spans="1:10" ht="14.25" x14ac:dyDescent="0.2">
      <c r="A128"/>
      <c r="B128" s="35"/>
      <c r="C128" s="61"/>
      <c r="D128" s="61"/>
      <c r="E128" s="62"/>
      <c r="F128" s="63"/>
      <c r="G128" s="35"/>
      <c r="J128" s="64" t="s">
        <v>139</v>
      </c>
    </row>
    <row r="129" spans="1:11" ht="14.25" customHeight="1" x14ac:dyDescent="0.2">
      <c r="A129" s="248" t="s">
        <v>31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</row>
    <row r="130" spans="1:11" ht="15.75" thickBot="1" x14ac:dyDescent="0.3">
      <c r="A130" s="8"/>
      <c r="B130" s="249" t="s">
        <v>32</v>
      </c>
      <c r="C130" s="249"/>
      <c r="D130" s="249"/>
      <c r="E130" s="249"/>
      <c r="F130" s="249"/>
      <c r="G130" s="249"/>
      <c r="H130" s="8"/>
      <c r="I130" s="8"/>
      <c r="J130" s="8"/>
      <c r="K130" s="34" t="s">
        <v>3</v>
      </c>
    </row>
    <row r="131" spans="1:11" ht="27.75" customHeight="1" x14ac:dyDescent="0.2">
      <c r="A131" s="250" t="s">
        <v>4</v>
      </c>
      <c r="B131" s="252" t="s">
        <v>33</v>
      </c>
      <c r="C131" s="252"/>
      <c r="D131" s="253" t="s">
        <v>7</v>
      </c>
      <c r="E131" s="246"/>
      <c r="F131" s="246"/>
      <c r="G131" s="246"/>
      <c r="H131" s="245" t="s">
        <v>8</v>
      </c>
      <c r="I131" s="246"/>
      <c r="J131" s="246"/>
      <c r="K131" s="247"/>
    </row>
    <row r="132" spans="1:11" x14ac:dyDescent="0.2">
      <c r="A132" s="251"/>
      <c r="B132" s="249"/>
      <c r="C132" s="249"/>
      <c r="D132" s="254" t="s">
        <v>34</v>
      </c>
      <c r="E132" s="235" t="s">
        <v>35</v>
      </c>
      <c r="F132" s="236"/>
      <c r="G132" s="256" t="s">
        <v>36</v>
      </c>
      <c r="H132" s="233" t="s">
        <v>34</v>
      </c>
      <c r="I132" s="235" t="s">
        <v>35</v>
      </c>
      <c r="J132" s="236"/>
      <c r="K132" s="237" t="s">
        <v>36</v>
      </c>
    </row>
    <row r="133" spans="1:11" ht="21.75" thickBot="1" x14ac:dyDescent="0.25">
      <c r="A133" s="251"/>
      <c r="B133" s="249"/>
      <c r="C133" s="249"/>
      <c r="D133" s="255"/>
      <c r="E133" s="140" t="s">
        <v>37</v>
      </c>
      <c r="F133" s="141" t="s">
        <v>38</v>
      </c>
      <c r="G133" s="257"/>
      <c r="H133" s="234"/>
      <c r="I133" s="140" t="s">
        <v>37</v>
      </c>
      <c r="J133" s="141" t="s">
        <v>38</v>
      </c>
      <c r="K133" s="238"/>
    </row>
    <row r="134" spans="1:11" ht="14.25" x14ac:dyDescent="0.2">
      <c r="A134" s="175">
        <v>1</v>
      </c>
      <c r="B134" s="178" t="s">
        <v>87</v>
      </c>
      <c r="C134" s="69" t="s">
        <v>88</v>
      </c>
      <c r="D134" s="120">
        <f>E134+F134</f>
        <v>92.43</v>
      </c>
      <c r="E134" s="121">
        <v>73.75</v>
      </c>
      <c r="F134" s="121">
        <v>18.68</v>
      </c>
      <c r="G134" s="144">
        <f>D134*1.2</f>
        <v>110.91600000000001</v>
      </c>
      <c r="H134" s="149">
        <f>I134+J134</f>
        <v>105.31</v>
      </c>
      <c r="I134" s="134">
        <v>86.63</v>
      </c>
      <c r="J134" s="134">
        <f>F134</f>
        <v>18.68</v>
      </c>
      <c r="K134" s="136">
        <f>H134*1.2</f>
        <v>126.372</v>
      </c>
    </row>
    <row r="135" spans="1:11" ht="25.5" x14ac:dyDescent="0.2">
      <c r="A135" s="176"/>
      <c r="B135" s="179"/>
      <c r="C135" s="18" t="s">
        <v>89</v>
      </c>
      <c r="D135" s="122">
        <f t="shared" ref="D135:D198" si="23">E135+F135</f>
        <v>85.25</v>
      </c>
      <c r="E135" s="123">
        <v>66.569999999999993</v>
      </c>
      <c r="F135" s="123">
        <f>F134</f>
        <v>18.68</v>
      </c>
      <c r="G135" s="142">
        <f t="shared" ref="G135:G140" si="24">D135*1.2</f>
        <v>102.3</v>
      </c>
      <c r="H135" s="146">
        <f t="shared" ref="H135:H139" si="25">I135+J135</f>
        <v>98.139999999999986</v>
      </c>
      <c r="I135" s="133">
        <v>79.459999999999994</v>
      </c>
      <c r="J135" s="133">
        <f>F135</f>
        <v>18.68</v>
      </c>
      <c r="K135" s="137">
        <f t="shared" ref="K135:K198" si="26">H135*1.2</f>
        <v>117.76799999999997</v>
      </c>
    </row>
    <row r="136" spans="1:11" ht="25.5" x14ac:dyDescent="0.2">
      <c r="A136" s="176"/>
      <c r="B136" s="179"/>
      <c r="C136" s="18" t="s">
        <v>90</v>
      </c>
      <c r="D136" s="122">
        <f t="shared" si="23"/>
        <v>82.19</v>
      </c>
      <c r="E136" s="123">
        <v>63.51</v>
      </c>
      <c r="F136" s="123">
        <f>F134</f>
        <v>18.68</v>
      </c>
      <c r="G136" s="142">
        <f t="shared" si="24"/>
        <v>98.628</v>
      </c>
      <c r="H136" s="146">
        <f t="shared" si="25"/>
        <v>95.07</v>
      </c>
      <c r="I136" s="133">
        <v>76.39</v>
      </c>
      <c r="J136" s="133">
        <f t="shared" ref="J136:J155" si="27">F136</f>
        <v>18.68</v>
      </c>
      <c r="K136" s="137">
        <f t="shared" si="26"/>
        <v>114.08399999999999</v>
      </c>
    </row>
    <row r="137" spans="1:11" ht="14.25" x14ac:dyDescent="0.2">
      <c r="A137" s="176"/>
      <c r="B137" s="179"/>
      <c r="C137" s="18" t="s">
        <v>49</v>
      </c>
      <c r="D137" s="122">
        <f t="shared" si="23"/>
        <v>94.990000000000009</v>
      </c>
      <c r="E137" s="123">
        <v>76.31</v>
      </c>
      <c r="F137" s="123">
        <f>F134</f>
        <v>18.68</v>
      </c>
      <c r="G137" s="142">
        <f t="shared" si="24"/>
        <v>113.98800000000001</v>
      </c>
      <c r="H137" s="146">
        <f t="shared" si="25"/>
        <v>107.87</v>
      </c>
      <c r="I137" s="133">
        <v>89.19</v>
      </c>
      <c r="J137" s="133">
        <f t="shared" si="27"/>
        <v>18.68</v>
      </c>
      <c r="K137" s="137">
        <f t="shared" si="26"/>
        <v>129.44399999999999</v>
      </c>
    </row>
    <row r="138" spans="1:11" ht="25.5" x14ac:dyDescent="0.2">
      <c r="A138" s="176"/>
      <c r="B138" s="179"/>
      <c r="C138" s="18" t="s">
        <v>91</v>
      </c>
      <c r="D138" s="122">
        <f t="shared" si="23"/>
        <v>87.050000000000011</v>
      </c>
      <c r="E138" s="123">
        <v>68.37</v>
      </c>
      <c r="F138" s="123">
        <f>F134</f>
        <v>18.68</v>
      </c>
      <c r="G138" s="142">
        <f t="shared" si="24"/>
        <v>104.46000000000001</v>
      </c>
      <c r="H138" s="146">
        <f t="shared" si="25"/>
        <v>99.93</v>
      </c>
      <c r="I138" s="133">
        <v>81.25</v>
      </c>
      <c r="J138" s="133">
        <f t="shared" si="27"/>
        <v>18.68</v>
      </c>
      <c r="K138" s="137">
        <f t="shared" si="26"/>
        <v>119.916</v>
      </c>
    </row>
    <row r="139" spans="1:11" ht="25.5" x14ac:dyDescent="0.2">
      <c r="A139" s="176"/>
      <c r="B139" s="179"/>
      <c r="C139" s="18" t="s">
        <v>92</v>
      </c>
      <c r="D139" s="122">
        <f t="shared" si="23"/>
        <v>83.72</v>
      </c>
      <c r="E139" s="123">
        <v>65.040000000000006</v>
      </c>
      <c r="F139" s="123">
        <f>F134</f>
        <v>18.68</v>
      </c>
      <c r="G139" s="142">
        <f t="shared" si="24"/>
        <v>100.464</v>
      </c>
      <c r="H139" s="146">
        <f t="shared" si="25"/>
        <v>96.6</v>
      </c>
      <c r="I139" s="133">
        <v>77.92</v>
      </c>
      <c r="J139" s="133">
        <f t="shared" si="27"/>
        <v>18.68</v>
      </c>
      <c r="K139" s="137">
        <f t="shared" si="26"/>
        <v>115.91999999999999</v>
      </c>
    </row>
    <row r="140" spans="1:11" ht="15" thickBot="1" x14ac:dyDescent="0.25">
      <c r="A140" s="177"/>
      <c r="B140" s="180"/>
      <c r="C140" s="20" t="s">
        <v>93</v>
      </c>
      <c r="D140" s="126">
        <f t="shared" si="23"/>
        <v>61.24</v>
      </c>
      <c r="E140" s="127">
        <v>42.56</v>
      </c>
      <c r="F140" s="127">
        <f>F134</f>
        <v>18.68</v>
      </c>
      <c r="G140" s="145">
        <f t="shared" si="24"/>
        <v>73.488</v>
      </c>
      <c r="H140" s="150">
        <f>I140+J140</f>
        <v>74.13</v>
      </c>
      <c r="I140" s="138">
        <v>55.45</v>
      </c>
      <c r="J140" s="138">
        <f t="shared" si="27"/>
        <v>18.68</v>
      </c>
      <c r="K140" s="139">
        <f t="shared" si="26"/>
        <v>88.955999999999989</v>
      </c>
    </row>
    <row r="141" spans="1:11" ht="14.25" x14ac:dyDescent="0.2">
      <c r="A141" s="184">
        <f>A134+1</f>
        <v>2</v>
      </c>
      <c r="B141" s="185" t="s">
        <v>94</v>
      </c>
      <c r="C141" s="67" t="s">
        <v>88</v>
      </c>
      <c r="D141" s="128">
        <f t="shared" si="23"/>
        <v>104.53</v>
      </c>
      <c r="E141" s="129">
        <v>79.61</v>
      </c>
      <c r="F141" s="129">
        <v>24.92</v>
      </c>
      <c r="G141" s="151">
        <f t="shared" ref="G141:G204" si="28">D141*1.2</f>
        <v>125.43599999999999</v>
      </c>
      <c r="H141" s="149">
        <f t="shared" ref="H141:H149" si="29">I141+J141</f>
        <v>119.64</v>
      </c>
      <c r="I141" s="134">
        <v>94.72</v>
      </c>
      <c r="J141" s="134">
        <f t="shared" si="27"/>
        <v>24.92</v>
      </c>
      <c r="K141" s="136">
        <f t="shared" si="26"/>
        <v>143.56799999999998</v>
      </c>
    </row>
    <row r="142" spans="1:11" ht="25.5" x14ac:dyDescent="0.2">
      <c r="A142" s="176"/>
      <c r="B142" s="179"/>
      <c r="C142" s="18" t="s">
        <v>89</v>
      </c>
      <c r="D142" s="122">
        <f t="shared" si="23"/>
        <v>101.2</v>
      </c>
      <c r="E142" s="123">
        <v>76.28</v>
      </c>
      <c r="F142" s="123">
        <f>F141</f>
        <v>24.92</v>
      </c>
      <c r="G142" s="142">
        <f t="shared" si="28"/>
        <v>121.44</v>
      </c>
      <c r="H142" s="146">
        <f t="shared" si="29"/>
        <v>116.31</v>
      </c>
      <c r="I142" s="133">
        <v>91.39</v>
      </c>
      <c r="J142" s="133">
        <f t="shared" si="27"/>
        <v>24.92</v>
      </c>
      <c r="K142" s="137">
        <f t="shared" si="26"/>
        <v>139.572</v>
      </c>
    </row>
    <row r="143" spans="1:11" ht="25.5" x14ac:dyDescent="0.2">
      <c r="A143" s="176"/>
      <c r="B143" s="179"/>
      <c r="C143" s="18" t="s">
        <v>90</v>
      </c>
      <c r="D143" s="122">
        <f t="shared" si="23"/>
        <v>94.29</v>
      </c>
      <c r="E143" s="123">
        <v>69.37</v>
      </c>
      <c r="F143" s="123">
        <f>F141</f>
        <v>24.92</v>
      </c>
      <c r="G143" s="142">
        <f t="shared" si="28"/>
        <v>113.14800000000001</v>
      </c>
      <c r="H143" s="146">
        <f t="shared" si="29"/>
        <v>109.39</v>
      </c>
      <c r="I143" s="133">
        <v>84.47</v>
      </c>
      <c r="J143" s="133">
        <f t="shared" si="27"/>
        <v>24.92</v>
      </c>
      <c r="K143" s="137">
        <f t="shared" si="26"/>
        <v>131.268</v>
      </c>
    </row>
    <row r="144" spans="1:11" ht="14.25" x14ac:dyDescent="0.2">
      <c r="A144" s="176"/>
      <c r="B144" s="179"/>
      <c r="C144" s="18" t="s">
        <v>49</v>
      </c>
      <c r="D144" s="122">
        <f t="shared" si="23"/>
        <v>107.09</v>
      </c>
      <c r="E144" s="123">
        <v>82.17</v>
      </c>
      <c r="F144" s="123">
        <f>F141</f>
        <v>24.92</v>
      </c>
      <c r="G144" s="142">
        <f t="shared" si="28"/>
        <v>128.50800000000001</v>
      </c>
      <c r="H144" s="146">
        <f t="shared" si="29"/>
        <v>122.2</v>
      </c>
      <c r="I144" s="133">
        <v>97.28</v>
      </c>
      <c r="J144" s="133">
        <f t="shared" si="27"/>
        <v>24.92</v>
      </c>
      <c r="K144" s="137">
        <f t="shared" si="26"/>
        <v>146.63999999999999</v>
      </c>
    </row>
    <row r="145" spans="1:11" ht="25.5" x14ac:dyDescent="0.2">
      <c r="A145" s="176"/>
      <c r="B145" s="179"/>
      <c r="C145" s="18" t="s">
        <v>91</v>
      </c>
      <c r="D145" s="122">
        <f t="shared" si="23"/>
        <v>103.51</v>
      </c>
      <c r="E145" s="123">
        <v>78.59</v>
      </c>
      <c r="F145" s="123">
        <f>F141</f>
        <v>24.92</v>
      </c>
      <c r="G145" s="142">
        <f t="shared" si="28"/>
        <v>124.212</v>
      </c>
      <c r="H145" s="146">
        <f t="shared" si="29"/>
        <v>118.61</v>
      </c>
      <c r="I145" s="133">
        <v>93.69</v>
      </c>
      <c r="J145" s="133">
        <f t="shared" si="27"/>
        <v>24.92</v>
      </c>
      <c r="K145" s="137">
        <f t="shared" si="26"/>
        <v>142.33199999999999</v>
      </c>
    </row>
    <row r="146" spans="1:11" ht="25.5" x14ac:dyDescent="0.2">
      <c r="A146" s="176"/>
      <c r="B146" s="179"/>
      <c r="C146" s="18" t="s">
        <v>92</v>
      </c>
      <c r="D146" s="122">
        <f t="shared" si="23"/>
        <v>95.820000000000007</v>
      </c>
      <c r="E146" s="123">
        <v>70.900000000000006</v>
      </c>
      <c r="F146" s="123">
        <f>F141</f>
        <v>24.92</v>
      </c>
      <c r="G146" s="142">
        <f t="shared" si="28"/>
        <v>114.98400000000001</v>
      </c>
      <c r="H146" s="146">
        <f t="shared" si="29"/>
        <v>110.93</v>
      </c>
      <c r="I146" s="133">
        <v>86.01</v>
      </c>
      <c r="J146" s="133">
        <f t="shared" si="27"/>
        <v>24.92</v>
      </c>
      <c r="K146" s="137">
        <f t="shared" si="26"/>
        <v>133.11600000000001</v>
      </c>
    </row>
    <row r="147" spans="1:11" ht="15" thickBot="1" x14ac:dyDescent="0.25">
      <c r="A147" s="177"/>
      <c r="B147" s="180"/>
      <c r="C147" s="20" t="s">
        <v>93</v>
      </c>
      <c r="D147" s="126">
        <f t="shared" si="23"/>
        <v>74.83</v>
      </c>
      <c r="E147" s="127">
        <v>49.91</v>
      </c>
      <c r="F147" s="127">
        <f>F141</f>
        <v>24.92</v>
      </c>
      <c r="G147" s="145">
        <f t="shared" si="28"/>
        <v>89.795999999999992</v>
      </c>
      <c r="H147" s="150">
        <f t="shared" si="29"/>
        <v>90.222999999999999</v>
      </c>
      <c r="I147" s="138">
        <v>65.302999999999997</v>
      </c>
      <c r="J147" s="138">
        <f t="shared" si="27"/>
        <v>24.92</v>
      </c>
      <c r="K147" s="139">
        <f t="shared" si="26"/>
        <v>108.2676</v>
      </c>
    </row>
    <row r="148" spans="1:11" ht="14.25" x14ac:dyDescent="0.2">
      <c r="A148" s="175">
        <f>A141+1</f>
        <v>3</v>
      </c>
      <c r="B148" s="178" t="s">
        <v>95</v>
      </c>
      <c r="C148" s="69" t="s">
        <v>88</v>
      </c>
      <c r="D148" s="120">
        <f t="shared" si="23"/>
        <v>86.899999999999991</v>
      </c>
      <c r="E148" s="121">
        <v>76.959999999999994</v>
      </c>
      <c r="F148" s="121">
        <v>9.94</v>
      </c>
      <c r="G148" s="144">
        <f t="shared" si="28"/>
        <v>104.27999999999999</v>
      </c>
      <c r="H148" s="152">
        <f t="shared" si="29"/>
        <v>99.81</v>
      </c>
      <c r="I148" s="153">
        <v>89.87</v>
      </c>
      <c r="J148" s="153">
        <f t="shared" si="27"/>
        <v>9.94</v>
      </c>
      <c r="K148" s="154">
        <f t="shared" si="26"/>
        <v>119.77199999999999</v>
      </c>
    </row>
    <row r="149" spans="1:11" ht="25.5" x14ac:dyDescent="0.2">
      <c r="A149" s="176"/>
      <c r="B149" s="179"/>
      <c r="C149" s="18" t="s">
        <v>89</v>
      </c>
      <c r="D149" s="122">
        <f t="shared" si="23"/>
        <v>85.63</v>
      </c>
      <c r="E149" s="123">
        <v>75.69</v>
      </c>
      <c r="F149" s="123">
        <f>F148</f>
        <v>9.94</v>
      </c>
      <c r="G149" s="142">
        <f t="shared" si="28"/>
        <v>102.75599999999999</v>
      </c>
      <c r="H149" s="146">
        <f t="shared" si="29"/>
        <v>98.539999999999992</v>
      </c>
      <c r="I149" s="133">
        <v>88.6</v>
      </c>
      <c r="J149" s="133">
        <f t="shared" si="27"/>
        <v>9.94</v>
      </c>
      <c r="K149" s="137">
        <f t="shared" si="26"/>
        <v>118.24799999999999</v>
      </c>
    </row>
    <row r="150" spans="1:11" ht="25.5" x14ac:dyDescent="0.2">
      <c r="A150" s="176"/>
      <c r="B150" s="179"/>
      <c r="C150" s="18" t="s">
        <v>90</v>
      </c>
      <c r="D150" s="122">
        <f t="shared" si="23"/>
        <v>74.599999999999994</v>
      </c>
      <c r="E150" s="123">
        <v>64.66</v>
      </c>
      <c r="F150" s="123">
        <f>F148</f>
        <v>9.94</v>
      </c>
      <c r="G150" s="142">
        <f t="shared" si="28"/>
        <v>89.52</v>
      </c>
      <c r="H150" s="146">
        <f t="shared" ref="H150:H204" si="30">I150+J150</f>
        <v>87.509999999999991</v>
      </c>
      <c r="I150" s="133">
        <v>77.569999999999993</v>
      </c>
      <c r="J150" s="133">
        <f t="shared" si="27"/>
        <v>9.94</v>
      </c>
      <c r="K150" s="137">
        <f t="shared" si="26"/>
        <v>105.01199999999999</v>
      </c>
    </row>
    <row r="151" spans="1:11" ht="14.25" x14ac:dyDescent="0.2">
      <c r="A151" s="176"/>
      <c r="B151" s="179"/>
      <c r="C151" s="18" t="s">
        <v>49</v>
      </c>
      <c r="D151" s="122">
        <f t="shared" si="23"/>
        <v>89.97</v>
      </c>
      <c r="E151" s="123">
        <v>80.03</v>
      </c>
      <c r="F151" s="123">
        <f>F148</f>
        <v>9.94</v>
      </c>
      <c r="G151" s="142">
        <f t="shared" si="28"/>
        <v>107.964</v>
      </c>
      <c r="H151" s="146">
        <f t="shared" si="30"/>
        <v>102.88</v>
      </c>
      <c r="I151" s="133">
        <v>92.94</v>
      </c>
      <c r="J151" s="133">
        <f t="shared" si="27"/>
        <v>9.94</v>
      </c>
      <c r="K151" s="137">
        <f t="shared" si="26"/>
        <v>123.45599999999999</v>
      </c>
    </row>
    <row r="152" spans="1:11" ht="25.5" x14ac:dyDescent="0.2">
      <c r="A152" s="176"/>
      <c r="B152" s="179"/>
      <c r="C152" s="18" t="s">
        <v>91</v>
      </c>
      <c r="D152" s="122">
        <f t="shared" si="23"/>
        <v>88.69</v>
      </c>
      <c r="E152" s="123">
        <v>78.75</v>
      </c>
      <c r="F152" s="123">
        <f>F148</f>
        <v>9.94</v>
      </c>
      <c r="G152" s="142">
        <f t="shared" si="28"/>
        <v>106.428</v>
      </c>
      <c r="H152" s="146">
        <f t="shared" si="30"/>
        <v>101.6</v>
      </c>
      <c r="I152" s="133">
        <v>91.66</v>
      </c>
      <c r="J152" s="133">
        <f t="shared" si="27"/>
        <v>9.94</v>
      </c>
      <c r="K152" s="137">
        <f t="shared" si="26"/>
        <v>121.91999999999999</v>
      </c>
    </row>
    <row r="153" spans="1:11" ht="14.25" x14ac:dyDescent="0.2">
      <c r="A153" s="176"/>
      <c r="B153" s="179"/>
      <c r="C153" s="18" t="s">
        <v>96</v>
      </c>
      <c r="D153" s="122">
        <f t="shared" si="23"/>
        <v>93.31</v>
      </c>
      <c r="E153" s="123">
        <v>83.37</v>
      </c>
      <c r="F153" s="123">
        <f>F148</f>
        <v>9.94</v>
      </c>
      <c r="G153" s="142">
        <f t="shared" si="28"/>
        <v>111.97199999999999</v>
      </c>
      <c r="H153" s="146">
        <f t="shared" si="30"/>
        <v>106.22</v>
      </c>
      <c r="I153" s="133">
        <v>96.28</v>
      </c>
      <c r="J153" s="133">
        <f t="shared" si="27"/>
        <v>9.94</v>
      </c>
      <c r="K153" s="137">
        <f t="shared" si="26"/>
        <v>127.464</v>
      </c>
    </row>
    <row r="154" spans="1:11" ht="25.5" x14ac:dyDescent="0.2">
      <c r="A154" s="176"/>
      <c r="B154" s="179"/>
      <c r="C154" s="18" t="s">
        <v>92</v>
      </c>
      <c r="D154" s="122">
        <f t="shared" si="23"/>
        <v>76.399999999999991</v>
      </c>
      <c r="E154" s="123">
        <v>66.459999999999994</v>
      </c>
      <c r="F154" s="123">
        <f>F148</f>
        <v>9.94</v>
      </c>
      <c r="G154" s="142">
        <f t="shared" si="28"/>
        <v>91.679999999999993</v>
      </c>
      <c r="H154" s="146">
        <f t="shared" si="30"/>
        <v>89.31</v>
      </c>
      <c r="I154" s="133">
        <v>79.37</v>
      </c>
      <c r="J154" s="133">
        <f t="shared" si="27"/>
        <v>9.94</v>
      </c>
      <c r="K154" s="137">
        <f t="shared" si="26"/>
        <v>107.172</v>
      </c>
    </row>
    <row r="155" spans="1:11" ht="15" thickBot="1" x14ac:dyDescent="0.25">
      <c r="A155" s="186"/>
      <c r="B155" s="187"/>
      <c r="C155" s="68" t="s">
        <v>93</v>
      </c>
      <c r="D155" s="124">
        <f t="shared" si="23"/>
        <v>52.5</v>
      </c>
      <c r="E155" s="125">
        <v>42.56</v>
      </c>
      <c r="F155" s="125">
        <f>F148</f>
        <v>9.94</v>
      </c>
      <c r="G155" s="143">
        <f t="shared" si="28"/>
        <v>63</v>
      </c>
      <c r="H155" s="147">
        <f t="shared" si="30"/>
        <v>65.39</v>
      </c>
      <c r="I155" s="135">
        <v>55.45</v>
      </c>
      <c r="J155" s="135">
        <f t="shared" si="27"/>
        <v>9.94</v>
      </c>
      <c r="K155" s="148">
        <f t="shared" si="26"/>
        <v>78.468000000000004</v>
      </c>
    </row>
    <row r="156" spans="1:11" ht="14.25" x14ac:dyDescent="0.2">
      <c r="A156" s="163">
        <v>4</v>
      </c>
      <c r="B156" s="166" t="s">
        <v>97</v>
      </c>
      <c r="C156" s="155" t="s">
        <v>88</v>
      </c>
      <c r="D156" s="120">
        <f t="shared" si="23"/>
        <v>61.440000000000005</v>
      </c>
      <c r="E156" s="121">
        <v>55.38</v>
      </c>
      <c r="F156" s="121">
        <v>6.06</v>
      </c>
      <c r="G156" s="144">
        <f t="shared" si="28"/>
        <v>73.728000000000009</v>
      </c>
      <c r="H156" s="149">
        <f t="shared" si="30"/>
        <v>73.790000000000006</v>
      </c>
      <c r="I156" s="134">
        <v>67.73</v>
      </c>
      <c r="J156" s="134">
        <f>F156</f>
        <v>6.06</v>
      </c>
      <c r="K156" s="136">
        <f t="shared" si="26"/>
        <v>88.548000000000002</v>
      </c>
    </row>
    <row r="157" spans="1:11" ht="25.5" x14ac:dyDescent="0.2">
      <c r="A157" s="164"/>
      <c r="B157" s="167"/>
      <c r="C157" s="156" t="s">
        <v>98</v>
      </c>
      <c r="D157" s="122">
        <f t="shared" si="23"/>
        <v>59.13</v>
      </c>
      <c r="E157" s="123">
        <v>53.07</v>
      </c>
      <c r="F157" s="123">
        <f>F156</f>
        <v>6.06</v>
      </c>
      <c r="G157" s="142">
        <f t="shared" si="28"/>
        <v>70.956000000000003</v>
      </c>
      <c r="H157" s="146">
        <f t="shared" si="30"/>
        <v>71.48</v>
      </c>
      <c r="I157" s="133">
        <v>65.42</v>
      </c>
      <c r="J157" s="133">
        <f t="shared" ref="J157:J203" si="31">F157</f>
        <v>6.06</v>
      </c>
      <c r="K157" s="137">
        <f t="shared" si="26"/>
        <v>85.775999999999996</v>
      </c>
    </row>
    <row r="158" spans="1:11" ht="14.25" x14ac:dyDescent="0.2">
      <c r="A158" s="164"/>
      <c r="B158" s="167"/>
      <c r="C158" s="156" t="s">
        <v>99</v>
      </c>
      <c r="D158" s="122">
        <f t="shared" si="23"/>
        <v>58.1</v>
      </c>
      <c r="E158" s="123">
        <v>52.04</v>
      </c>
      <c r="F158" s="123">
        <f>F156</f>
        <v>6.06</v>
      </c>
      <c r="G158" s="142">
        <f t="shared" si="28"/>
        <v>69.72</v>
      </c>
      <c r="H158" s="146">
        <f t="shared" si="30"/>
        <v>70.45</v>
      </c>
      <c r="I158" s="133">
        <v>64.39</v>
      </c>
      <c r="J158" s="133">
        <f t="shared" si="31"/>
        <v>6.06</v>
      </c>
      <c r="K158" s="137">
        <f t="shared" si="26"/>
        <v>84.54</v>
      </c>
    </row>
    <row r="159" spans="1:11" ht="14.25" x14ac:dyDescent="0.2">
      <c r="A159" s="164"/>
      <c r="B159" s="167"/>
      <c r="C159" s="156" t="s">
        <v>49</v>
      </c>
      <c r="D159" s="122">
        <f t="shared" si="23"/>
        <v>62.97</v>
      </c>
      <c r="E159" s="123">
        <v>56.91</v>
      </c>
      <c r="F159" s="123">
        <f>F156</f>
        <v>6.06</v>
      </c>
      <c r="G159" s="142">
        <f t="shared" si="28"/>
        <v>75.563999999999993</v>
      </c>
      <c r="H159" s="146">
        <f t="shared" si="30"/>
        <v>75.320000000000007</v>
      </c>
      <c r="I159" s="133">
        <v>69.260000000000005</v>
      </c>
      <c r="J159" s="133">
        <f t="shared" si="31"/>
        <v>6.06</v>
      </c>
      <c r="K159" s="137">
        <f t="shared" si="26"/>
        <v>90.384</v>
      </c>
    </row>
    <row r="160" spans="1:11" ht="25.5" x14ac:dyDescent="0.2">
      <c r="A160" s="164"/>
      <c r="B160" s="167"/>
      <c r="C160" s="156" t="s">
        <v>100</v>
      </c>
      <c r="D160" s="122">
        <f t="shared" si="23"/>
        <v>60.410000000000004</v>
      </c>
      <c r="E160" s="123">
        <v>54.35</v>
      </c>
      <c r="F160" s="123">
        <f>F156</f>
        <v>6.06</v>
      </c>
      <c r="G160" s="142">
        <f t="shared" si="28"/>
        <v>72.492000000000004</v>
      </c>
      <c r="H160" s="146">
        <f t="shared" si="30"/>
        <v>72.760000000000005</v>
      </c>
      <c r="I160" s="133">
        <v>66.7</v>
      </c>
      <c r="J160" s="133">
        <f t="shared" si="31"/>
        <v>6.06</v>
      </c>
      <c r="K160" s="137">
        <f t="shared" si="26"/>
        <v>87.311999999999998</v>
      </c>
    </row>
    <row r="161" spans="1:11" ht="14.25" x14ac:dyDescent="0.2">
      <c r="A161" s="164"/>
      <c r="B161" s="167"/>
      <c r="C161" s="156" t="s">
        <v>101</v>
      </c>
      <c r="D161" s="122">
        <f t="shared" si="23"/>
        <v>59.13</v>
      </c>
      <c r="E161" s="123">
        <v>53.07</v>
      </c>
      <c r="F161" s="123">
        <f>F156</f>
        <v>6.06</v>
      </c>
      <c r="G161" s="142">
        <f t="shared" si="28"/>
        <v>70.956000000000003</v>
      </c>
      <c r="H161" s="146">
        <f t="shared" si="30"/>
        <v>71.48</v>
      </c>
      <c r="I161" s="133">
        <v>65.42</v>
      </c>
      <c r="J161" s="133">
        <f t="shared" si="31"/>
        <v>6.06</v>
      </c>
      <c r="K161" s="137">
        <f t="shared" si="26"/>
        <v>85.775999999999996</v>
      </c>
    </row>
    <row r="162" spans="1:11" ht="15" thickBot="1" x14ac:dyDescent="0.25">
      <c r="A162" s="165"/>
      <c r="B162" s="168"/>
      <c r="C162" s="157" t="s">
        <v>93</v>
      </c>
      <c r="D162" s="126">
        <f t="shared" si="23"/>
        <v>45.580000000000005</v>
      </c>
      <c r="E162" s="127">
        <v>39.520000000000003</v>
      </c>
      <c r="F162" s="127">
        <f>F156</f>
        <v>6.06</v>
      </c>
      <c r="G162" s="145">
        <f t="shared" si="28"/>
        <v>54.696000000000005</v>
      </c>
      <c r="H162" s="150">
        <f t="shared" si="30"/>
        <v>57.93</v>
      </c>
      <c r="I162" s="138">
        <v>51.87</v>
      </c>
      <c r="J162" s="138">
        <f t="shared" si="31"/>
        <v>6.06</v>
      </c>
      <c r="K162" s="139">
        <f t="shared" si="26"/>
        <v>69.515999999999991</v>
      </c>
    </row>
    <row r="163" spans="1:11" ht="14.25" x14ac:dyDescent="0.2">
      <c r="A163" s="163">
        <v>5</v>
      </c>
      <c r="B163" s="166" t="s">
        <v>124</v>
      </c>
      <c r="C163" s="155" t="s">
        <v>88</v>
      </c>
      <c r="D163" s="120">
        <f t="shared" si="23"/>
        <v>56.01</v>
      </c>
      <c r="E163" s="121">
        <v>55.78</v>
      </c>
      <c r="F163" s="121">
        <v>0.23</v>
      </c>
      <c r="G163" s="144">
        <f t="shared" si="28"/>
        <v>67.211999999999989</v>
      </c>
      <c r="H163" s="149">
        <f t="shared" si="30"/>
        <v>68.350000000000009</v>
      </c>
      <c r="I163" s="134">
        <v>68.12</v>
      </c>
      <c r="J163" s="134">
        <f t="shared" si="31"/>
        <v>0.23</v>
      </c>
      <c r="K163" s="136">
        <f t="shared" si="26"/>
        <v>82.02000000000001</v>
      </c>
    </row>
    <row r="164" spans="1:11" ht="25.5" x14ac:dyDescent="0.2">
      <c r="A164" s="164"/>
      <c r="B164" s="167"/>
      <c r="C164" s="156" t="s">
        <v>98</v>
      </c>
      <c r="D164" s="122">
        <f t="shared" si="23"/>
        <v>53.699999999999996</v>
      </c>
      <c r="E164" s="123">
        <v>53.47</v>
      </c>
      <c r="F164" s="123">
        <f>F163</f>
        <v>0.23</v>
      </c>
      <c r="G164" s="142">
        <f t="shared" si="28"/>
        <v>64.44</v>
      </c>
      <c r="H164" s="146">
        <f t="shared" si="30"/>
        <v>66.040000000000006</v>
      </c>
      <c r="I164" s="133">
        <v>65.81</v>
      </c>
      <c r="J164" s="133">
        <f t="shared" si="31"/>
        <v>0.23</v>
      </c>
      <c r="K164" s="137">
        <f t="shared" si="26"/>
        <v>79.248000000000005</v>
      </c>
    </row>
    <row r="165" spans="1:11" ht="14.25" x14ac:dyDescent="0.2">
      <c r="A165" s="164"/>
      <c r="B165" s="167"/>
      <c r="C165" s="156" t="s">
        <v>99</v>
      </c>
      <c r="D165" s="122">
        <f t="shared" si="23"/>
        <v>52.669999999999995</v>
      </c>
      <c r="E165" s="123">
        <v>52.44</v>
      </c>
      <c r="F165" s="123">
        <f>F163</f>
        <v>0.23</v>
      </c>
      <c r="G165" s="142">
        <f t="shared" si="28"/>
        <v>63.203999999999994</v>
      </c>
      <c r="H165" s="146">
        <f t="shared" si="30"/>
        <v>65.010000000000005</v>
      </c>
      <c r="I165" s="133">
        <v>64.78</v>
      </c>
      <c r="J165" s="133">
        <f t="shared" si="31"/>
        <v>0.23</v>
      </c>
      <c r="K165" s="137">
        <f t="shared" si="26"/>
        <v>78.012</v>
      </c>
    </row>
    <row r="166" spans="1:11" ht="14.25" x14ac:dyDescent="0.2">
      <c r="A166" s="164"/>
      <c r="B166" s="167"/>
      <c r="C166" s="156" t="s">
        <v>49</v>
      </c>
      <c r="D166" s="122">
        <f t="shared" si="23"/>
        <v>57.55</v>
      </c>
      <c r="E166" s="123">
        <v>57.32</v>
      </c>
      <c r="F166" s="123">
        <f>F163</f>
        <v>0.23</v>
      </c>
      <c r="G166" s="142">
        <f t="shared" si="28"/>
        <v>69.059999999999988</v>
      </c>
      <c r="H166" s="146">
        <f t="shared" si="30"/>
        <v>69.88000000000001</v>
      </c>
      <c r="I166" s="133">
        <v>69.650000000000006</v>
      </c>
      <c r="J166" s="133">
        <f t="shared" si="31"/>
        <v>0.23</v>
      </c>
      <c r="K166" s="137">
        <f t="shared" si="26"/>
        <v>83.856000000000009</v>
      </c>
    </row>
    <row r="167" spans="1:11" ht="25.5" x14ac:dyDescent="0.2">
      <c r="A167" s="164"/>
      <c r="B167" s="167"/>
      <c r="C167" s="156" t="s">
        <v>100</v>
      </c>
      <c r="D167" s="122">
        <f t="shared" si="23"/>
        <v>54.989999999999995</v>
      </c>
      <c r="E167" s="123">
        <v>54.76</v>
      </c>
      <c r="F167" s="123">
        <f>F163</f>
        <v>0.23</v>
      </c>
      <c r="G167" s="142">
        <f t="shared" si="28"/>
        <v>65.987999999999985</v>
      </c>
      <c r="H167" s="146">
        <f t="shared" si="30"/>
        <v>67.320000000000007</v>
      </c>
      <c r="I167" s="133">
        <v>67.09</v>
      </c>
      <c r="J167" s="133">
        <f t="shared" si="31"/>
        <v>0.23</v>
      </c>
      <c r="K167" s="137">
        <f t="shared" si="26"/>
        <v>80.784000000000006</v>
      </c>
    </row>
    <row r="168" spans="1:11" ht="14.25" x14ac:dyDescent="0.2">
      <c r="A168" s="164"/>
      <c r="B168" s="167"/>
      <c r="C168" s="156" t="s">
        <v>101</v>
      </c>
      <c r="D168" s="122">
        <f t="shared" si="23"/>
        <v>53.699999999999996</v>
      </c>
      <c r="E168" s="123">
        <v>53.47</v>
      </c>
      <c r="F168" s="123">
        <f>F163</f>
        <v>0.23</v>
      </c>
      <c r="G168" s="142">
        <f t="shared" si="28"/>
        <v>64.44</v>
      </c>
      <c r="H168" s="146">
        <f t="shared" si="30"/>
        <v>66.040000000000006</v>
      </c>
      <c r="I168" s="133">
        <v>65.81</v>
      </c>
      <c r="J168" s="133">
        <f t="shared" si="31"/>
        <v>0.23</v>
      </c>
      <c r="K168" s="137">
        <f t="shared" si="26"/>
        <v>79.248000000000005</v>
      </c>
    </row>
    <row r="169" spans="1:11" ht="14.25" x14ac:dyDescent="0.2">
      <c r="A169" s="164"/>
      <c r="B169" s="167"/>
      <c r="C169" s="156" t="s">
        <v>96</v>
      </c>
      <c r="D169" s="122">
        <f t="shared" si="23"/>
        <v>58.82</v>
      </c>
      <c r="E169" s="123">
        <v>58.59</v>
      </c>
      <c r="F169" s="123">
        <f>F163</f>
        <v>0.23</v>
      </c>
      <c r="G169" s="142">
        <f t="shared" si="28"/>
        <v>70.584000000000003</v>
      </c>
      <c r="H169" s="146">
        <f t="shared" si="30"/>
        <v>71.160000000000011</v>
      </c>
      <c r="I169" s="133">
        <v>70.930000000000007</v>
      </c>
      <c r="J169" s="133">
        <f t="shared" si="31"/>
        <v>0.23</v>
      </c>
      <c r="K169" s="137">
        <f t="shared" si="26"/>
        <v>85.39200000000001</v>
      </c>
    </row>
    <row r="170" spans="1:11" ht="15" thickBot="1" x14ac:dyDescent="0.25">
      <c r="A170" s="165"/>
      <c r="B170" s="168"/>
      <c r="C170" s="157" t="s">
        <v>93</v>
      </c>
      <c r="D170" s="126">
        <f t="shared" si="23"/>
        <v>39.75</v>
      </c>
      <c r="E170" s="127">
        <v>39.520000000000003</v>
      </c>
      <c r="F170" s="127">
        <f>F163</f>
        <v>0.23</v>
      </c>
      <c r="G170" s="145">
        <f t="shared" si="28"/>
        <v>47.699999999999996</v>
      </c>
      <c r="H170" s="150">
        <f t="shared" si="30"/>
        <v>52.099999999999994</v>
      </c>
      <c r="I170" s="138">
        <v>51.87</v>
      </c>
      <c r="J170" s="138">
        <f t="shared" si="31"/>
        <v>0.23</v>
      </c>
      <c r="K170" s="139">
        <f t="shared" si="26"/>
        <v>62.519999999999989</v>
      </c>
    </row>
    <row r="171" spans="1:11" ht="25.5" x14ac:dyDescent="0.2">
      <c r="A171" s="175">
        <v>6</v>
      </c>
      <c r="B171" s="178" t="s">
        <v>125</v>
      </c>
      <c r="C171" s="69" t="s">
        <v>126</v>
      </c>
      <c r="D171" s="120">
        <f t="shared" si="23"/>
        <v>112.16</v>
      </c>
      <c r="E171" s="121">
        <v>95.75</v>
      </c>
      <c r="F171" s="121">
        <v>16.41</v>
      </c>
      <c r="G171" s="144">
        <f t="shared" si="28"/>
        <v>134.59199999999998</v>
      </c>
      <c r="H171" s="149">
        <f t="shared" si="30"/>
        <v>127.27</v>
      </c>
      <c r="I171" s="134">
        <v>110.86</v>
      </c>
      <c r="J171" s="134">
        <f t="shared" si="31"/>
        <v>16.41</v>
      </c>
      <c r="K171" s="136">
        <f t="shared" si="26"/>
        <v>152.72399999999999</v>
      </c>
    </row>
    <row r="172" spans="1:11" ht="25.5" x14ac:dyDescent="0.2">
      <c r="A172" s="176"/>
      <c r="B172" s="179"/>
      <c r="C172" s="18" t="s">
        <v>127</v>
      </c>
      <c r="D172" s="122">
        <f t="shared" si="23"/>
        <v>128.29</v>
      </c>
      <c r="E172" s="123">
        <v>111.88</v>
      </c>
      <c r="F172" s="123">
        <f>F171</f>
        <v>16.41</v>
      </c>
      <c r="G172" s="142">
        <f t="shared" si="28"/>
        <v>153.94799999999998</v>
      </c>
      <c r="H172" s="146">
        <f t="shared" si="30"/>
        <v>143.41</v>
      </c>
      <c r="I172" s="133">
        <v>127</v>
      </c>
      <c r="J172" s="133">
        <f t="shared" si="31"/>
        <v>16.41</v>
      </c>
      <c r="K172" s="137">
        <f t="shared" si="26"/>
        <v>172.09199999999998</v>
      </c>
    </row>
    <row r="173" spans="1:11" ht="25.5" x14ac:dyDescent="0.2">
      <c r="A173" s="176"/>
      <c r="B173" s="179"/>
      <c r="C173" s="18" t="s">
        <v>128</v>
      </c>
      <c r="D173" s="122">
        <f t="shared" si="23"/>
        <v>92.94</v>
      </c>
      <c r="E173" s="123">
        <v>76.53</v>
      </c>
      <c r="F173" s="123">
        <f>F171</f>
        <v>16.41</v>
      </c>
      <c r="G173" s="142">
        <f t="shared" si="28"/>
        <v>111.52799999999999</v>
      </c>
      <c r="H173" s="146">
        <f t="shared" si="30"/>
        <v>108.06</v>
      </c>
      <c r="I173" s="133">
        <v>91.65</v>
      </c>
      <c r="J173" s="133">
        <f t="shared" si="31"/>
        <v>16.41</v>
      </c>
      <c r="K173" s="137">
        <f t="shared" si="26"/>
        <v>129.672</v>
      </c>
    </row>
    <row r="174" spans="1:11" ht="25.5" x14ac:dyDescent="0.2">
      <c r="A174" s="176"/>
      <c r="B174" s="179"/>
      <c r="C174" s="18" t="s">
        <v>129</v>
      </c>
      <c r="D174" s="122">
        <f t="shared" si="23"/>
        <v>116.75999999999999</v>
      </c>
      <c r="E174" s="123">
        <v>100.35</v>
      </c>
      <c r="F174" s="123">
        <f>F171</f>
        <v>16.41</v>
      </c>
      <c r="G174" s="142">
        <f t="shared" si="28"/>
        <v>140.11199999999999</v>
      </c>
      <c r="H174" s="146">
        <f t="shared" si="30"/>
        <v>131.88</v>
      </c>
      <c r="I174" s="133">
        <v>115.47</v>
      </c>
      <c r="J174" s="133">
        <f t="shared" si="31"/>
        <v>16.41</v>
      </c>
      <c r="K174" s="137">
        <f t="shared" si="26"/>
        <v>158.256</v>
      </c>
    </row>
    <row r="175" spans="1:11" ht="25.5" x14ac:dyDescent="0.2">
      <c r="A175" s="176"/>
      <c r="B175" s="179"/>
      <c r="C175" s="18" t="s">
        <v>130</v>
      </c>
      <c r="D175" s="122">
        <f t="shared" si="23"/>
        <v>134.42000000000002</v>
      </c>
      <c r="E175" s="123">
        <v>118.01</v>
      </c>
      <c r="F175" s="123">
        <f>F171</f>
        <v>16.41</v>
      </c>
      <c r="G175" s="142">
        <f t="shared" si="28"/>
        <v>161.304</v>
      </c>
      <c r="H175" s="146">
        <f t="shared" si="30"/>
        <v>149.54</v>
      </c>
      <c r="I175" s="133">
        <v>133.13</v>
      </c>
      <c r="J175" s="133">
        <f t="shared" si="31"/>
        <v>16.41</v>
      </c>
      <c r="K175" s="137">
        <f t="shared" si="26"/>
        <v>179.44799999999998</v>
      </c>
    </row>
    <row r="176" spans="1:11" ht="25.5" x14ac:dyDescent="0.2">
      <c r="A176" s="176"/>
      <c r="B176" s="179"/>
      <c r="C176" s="18" t="s">
        <v>131</v>
      </c>
      <c r="D176" s="122">
        <f t="shared" si="23"/>
        <v>95.5</v>
      </c>
      <c r="E176" s="123">
        <v>79.09</v>
      </c>
      <c r="F176" s="123">
        <f t="shared" ref="F176:F177" si="32">F172</f>
        <v>16.41</v>
      </c>
      <c r="G176" s="142">
        <f t="shared" si="28"/>
        <v>114.6</v>
      </c>
      <c r="H176" s="146">
        <f t="shared" si="30"/>
        <v>110.61999999999999</v>
      </c>
      <c r="I176" s="133">
        <v>94.21</v>
      </c>
      <c r="J176" s="133">
        <f t="shared" si="31"/>
        <v>16.41</v>
      </c>
      <c r="K176" s="137">
        <f t="shared" si="26"/>
        <v>132.74399999999997</v>
      </c>
    </row>
    <row r="177" spans="1:11" ht="26.25" thickBot="1" x14ac:dyDescent="0.25">
      <c r="A177" s="177"/>
      <c r="B177" s="180"/>
      <c r="C177" s="20" t="s">
        <v>105</v>
      </c>
      <c r="D177" s="126">
        <f t="shared" si="23"/>
        <v>67.14</v>
      </c>
      <c r="E177" s="127">
        <v>50.73</v>
      </c>
      <c r="F177" s="127">
        <f t="shared" si="32"/>
        <v>16.41</v>
      </c>
      <c r="G177" s="145">
        <f t="shared" si="28"/>
        <v>80.567999999999998</v>
      </c>
      <c r="H177" s="150">
        <f t="shared" si="30"/>
        <v>82.259999999999991</v>
      </c>
      <c r="I177" s="138">
        <v>65.849999999999994</v>
      </c>
      <c r="J177" s="138">
        <f t="shared" si="31"/>
        <v>16.41</v>
      </c>
      <c r="K177" s="139">
        <f t="shared" si="26"/>
        <v>98.711999999999989</v>
      </c>
    </row>
    <row r="178" spans="1:11" ht="14.25" x14ac:dyDescent="0.2">
      <c r="A178" s="163">
        <v>7</v>
      </c>
      <c r="B178" s="166" t="s">
        <v>102</v>
      </c>
      <c r="C178" s="155" t="s">
        <v>88</v>
      </c>
      <c r="D178" s="120">
        <f t="shared" si="23"/>
        <v>90.66</v>
      </c>
      <c r="E178" s="121">
        <v>81.61</v>
      </c>
      <c r="F178" s="121">
        <v>9.0500000000000007</v>
      </c>
      <c r="G178" s="144">
        <f t="shared" si="28"/>
        <v>108.79199999999999</v>
      </c>
      <c r="H178" s="149">
        <f t="shared" si="30"/>
        <v>106.63</v>
      </c>
      <c r="I178" s="134">
        <v>97.58</v>
      </c>
      <c r="J178" s="134">
        <f t="shared" si="31"/>
        <v>9.0500000000000007</v>
      </c>
      <c r="K178" s="136">
        <f t="shared" si="26"/>
        <v>127.95599999999999</v>
      </c>
    </row>
    <row r="179" spans="1:11" ht="14.25" x14ac:dyDescent="0.2">
      <c r="A179" s="164"/>
      <c r="B179" s="167"/>
      <c r="C179" s="156" t="s">
        <v>103</v>
      </c>
      <c r="D179" s="122">
        <f t="shared" si="23"/>
        <v>86.57</v>
      </c>
      <c r="E179" s="123">
        <v>77.52</v>
      </c>
      <c r="F179" s="123">
        <f>F178</f>
        <v>9.0500000000000007</v>
      </c>
      <c r="G179" s="142">
        <f t="shared" si="28"/>
        <v>103.88399999999999</v>
      </c>
      <c r="H179" s="146">
        <f t="shared" si="30"/>
        <v>102.53</v>
      </c>
      <c r="I179" s="133">
        <v>93.48</v>
      </c>
      <c r="J179" s="133">
        <f t="shared" si="31"/>
        <v>9.0500000000000007</v>
      </c>
      <c r="K179" s="137">
        <f t="shared" si="26"/>
        <v>123.036</v>
      </c>
    </row>
    <row r="180" spans="1:11" ht="14.25" x14ac:dyDescent="0.2">
      <c r="A180" s="164"/>
      <c r="B180" s="167"/>
      <c r="C180" s="156" t="s">
        <v>49</v>
      </c>
      <c r="D180" s="122">
        <f t="shared" si="23"/>
        <v>93.49</v>
      </c>
      <c r="E180" s="123">
        <v>84.44</v>
      </c>
      <c r="F180" s="123">
        <f>F178</f>
        <v>9.0500000000000007</v>
      </c>
      <c r="G180" s="142">
        <f t="shared" si="28"/>
        <v>112.18799999999999</v>
      </c>
      <c r="H180" s="146">
        <f t="shared" si="30"/>
        <v>109.45</v>
      </c>
      <c r="I180" s="133">
        <v>100.4</v>
      </c>
      <c r="J180" s="133">
        <f t="shared" si="31"/>
        <v>9.0500000000000007</v>
      </c>
      <c r="K180" s="137">
        <f t="shared" si="26"/>
        <v>131.34</v>
      </c>
    </row>
    <row r="181" spans="1:11" ht="14.25" x14ac:dyDescent="0.2">
      <c r="A181" s="164"/>
      <c r="B181" s="167"/>
      <c r="C181" s="156" t="s">
        <v>104</v>
      </c>
      <c r="D181" s="122">
        <f t="shared" si="23"/>
        <v>88.86999999999999</v>
      </c>
      <c r="E181" s="123">
        <v>79.819999999999993</v>
      </c>
      <c r="F181" s="123">
        <f>F178</f>
        <v>9.0500000000000007</v>
      </c>
      <c r="G181" s="142">
        <f t="shared" si="28"/>
        <v>106.64399999999999</v>
      </c>
      <c r="H181" s="146">
        <f t="shared" si="30"/>
        <v>104.83</v>
      </c>
      <c r="I181" s="133">
        <v>95.78</v>
      </c>
      <c r="J181" s="133">
        <f t="shared" si="31"/>
        <v>9.0500000000000007</v>
      </c>
      <c r="K181" s="137">
        <f t="shared" si="26"/>
        <v>125.79599999999999</v>
      </c>
    </row>
    <row r="182" spans="1:11" ht="26.25" thickBot="1" x14ac:dyDescent="0.25">
      <c r="A182" s="165"/>
      <c r="B182" s="168"/>
      <c r="C182" s="157" t="s">
        <v>105</v>
      </c>
      <c r="D182" s="126">
        <f t="shared" si="23"/>
        <v>61.66</v>
      </c>
      <c r="E182" s="127">
        <v>52.61</v>
      </c>
      <c r="F182" s="127">
        <f>F178</f>
        <v>9.0500000000000007</v>
      </c>
      <c r="G182" s="145">
        <f t="shared" si="28"/>
        <v>73.99199999999999</v>
      </c>
      <c r="H182" s="150">
        <f t="shared" si="30"/>
        <v>77.61</v>
      </c>
      <c r="I182" s="138">
        <v>68.56</v>
      </c>
      <c r="J182" s="138">
        <f t="shared" si="31"/>
        <v>9.0500000000000007</v>
      </c>
      <c r="K182" s="139">
        <f t="shared" si="26"/>
        <v>93.131999999999991</v>
      </c>
    </row>
    <row r="183" spans="1:11" ht="38.25" x14ac:dyDescent="0.2">
      <c r="A183" s="163">
        <v>8</v>
      </c>
      <c r="B183" s="166" t="s">
        <v>106</v>
      </c>
      <c r="C183" s="155" t="s">
        <v>107</v>
      </c>
      <c r="D183" s="120">
        <f t="shared" si="23"/>
        <v>69.490000000000009</v>
      </c>
      <c r="E183" s="121">
        <v>66.73</v>
      </c>
      <c r="F183" s="121">
        <v>2.76</v>
      </c>
      <c r="G183" s="144">
        <f t="shared" si="28"/>
        <v>83.388000000000005</v>
      </c>
      <c r="H183" s="149">
        <f t="shared" si="30"/>
        <v>82.45</v>
      </c>
      <c r="I183" s="134">
        <v>79.69</v>
      </c>
      <c r="J183" s="134">
        <f t="shared" si="31"/>
        <v>2.76</v>
      </c>
      <c r="K183" s="136">
        <f t="shared" si="26"/>
        <v>98.94</v>
      </c>
    </row>
    <row r="184" spans="1:11" ht="38.25" x14ac:dyDescent="0.2">
      <c r="A184" s="164"/>
      <c r="B184" s="167"/>
      <c r="C184" s="156" t="s">
        <v>108</v>
      </c>
      <c r="D184" s="122">
        <f t="shared" si="23"/>
        <v>71.800000000000011</v>
      </c>
      <c r="E184" s="123">
        <v>69.040000000000006</v>
      </c>
      <c r="F184" s="123">
        <f>F183</f>
        <v>2.76</v>
      </c>
      <c r="G184" s="142">
        <f t="shared" si="28"/>
        <v>86.160000000000011</v>
      </c>
      <c r="H184" s="146">
        <f t="shared" si="30"/>
        <v>84.76</v>
      </c>
      <c r="I184" s="133">
        <v>82</v>
      </c>
      <c r="J184" s="133">
        <f t="shared" si="31"/>
        <v>2.76</v>
      </c>
      <c r="K184" s="137">
        <f t="shared" si="26"/>
        <v>101.712</v>
      </c>
    </row>
    <row r="185" spans="1:11" ht="26.25" thickBot="1" x14ac:dyDescent="0.25">
      <c r="A185" s="165"/>
      <c r="B185" s="168"/>
      <c r="C185" s="157" t="s">
        <v>105</v>
      </c>
      <c r="D185" s="126">
        <f t="shared" si="23"/>
        <v>45.6</v>
      </c>
      <c r="E185" s="127">
        <v>42.84</v>
      </c>
      <c r="F185" s="127">
        <f>F183</f>
        <v>2.76</v>
      </c>
      <c r="G185" s="145">
        <f t="shared" si="28"/>
        <v>54.72</v>
      </c>
      <c r="H185" s="150">
        <f t="shared" si="30"/>
        <v>58.559999999999995</v>
      </c>
      <c r="I185" s="138">
        <v>55.8</v>
      </c>
      <c r="J185" s="138">
        <f t="shared" si="31"/>
        <v>2.76</v>
      </c>
      <c r="K185" s="139">
        <f t="shared" si="26"/>
        <v>70.271999999999991</v>
      </c>
    </row>
    <row r="186" spans="1:11" ht="14.25" x14ac:dyDescent="0.2">
      <c r="A186" s="163">
        <v>9</v>
      </c>
      <c r="B186" s="181" t="s">
        <v>109</v>
      </c>
      <c r="C186" s="158" t="s">
        <v>110</v>
      </c>
      <c r="D186" s="120">
        <f t="shared" si="23"/>
        <v>130.25</v>
      </c>
      <c r="E186" s="121">
        <v>106.99</v>
      </c>
      <c r="F186" s="121">
        <v>23.26</v>
      </c>
      <c r="G186" s="144">
        <f t="shared" si="28"/>
        <v>156.29999999999998</v>
      </c>
      <c r="H186" s="149">
        <f t="shared" si="30"/>
        <v>142.5</v>
      </c>
      <c r="I186" s="134">
        <v>119.24</v>
      </c>
      <c r="J186" s="134">
        <f t="shared" si="31"/>
        <v>23.26</v>
      </c>
      <c r="K186" s="136">
        <f t="shared" si="26"/>
        <v>171</v>
      </c>
    </row>
    <row r="187" spans="1:11" ht="14.25" x14ac:dyDescent="0.2">
      <c r="A187" s="164"/>
      <c r="B187" s="182"/>
      <c r="C187" s="159" t="s">
        <v>111</v>
      </c>
      <c r="D187" s="122">
        <f t="shared" si="23"/>
        <v>136.13999999999999</v>
      </c>
      <c r="E187" s="123">
        <v>112.88</v>
      </c>
      <c r="F187" s="123">
        <f>F186</f>
        <v>23.26</v>
      </c>
      <c r="G187" s="142">
        <f t="shared" si="28"/>
        <v>163.36799999999997</v>
      </c>
      <c r="H187" s="146">
        <f t="shared" si="30"/>
        <v>148.38999999999999</v>
      </c>
      <c r="I187" s="133">
        <v>125.13</v>
      </c>
      <c r="J187" s="133">
        <f t="shared" si="31"/>
        <v>23.26</v>
      </c>
      <c r="K187" s="137">
        <f t="shared" si="26"/>
        <v>178.06799999999998</v>
      </c>
    </row>
    <row r="188" spans="1:11" ht="26.25" thickBot="1" x14ac:dyDescent="0.25">
      <c r="A188" s="165"/>
      <c r="B188" s="183"/>
      <c r="C188" s="157" t="s">
        <v>105</v>
      </c>
      <c r="D188" s="126">
        <f t="shared" si="23"/>
        <v>63.760000000000005</v>
      </c>
      <c r="E188" s="127">
        <v>40.5</v>
      </c>
      <c r="F188" s="127">
        <f>F186</f>
        <v>23.26</v>
      </c>
      <c r="G188" s="145">
        <f t="shared" si="28"/>
        <v>76.512</v>
      </c>
      <c r="H188" s="150">
        <f t="shared" si="30"/>
        <v>76</v>
      </c>
      <c r="I188" s="138">
        <v>52.74</v>
      </c>
      <c r="J188" s="138">
        <f t="shared" si="31"/>
        <v>23.26</v>
      </c>
      <c r="K188" s="139">
        <f t="shared" si="26"/>
        <v>91.2</v>
      </c>
    </row>
    <row r="189" spans="1:11" ht="14.25" x14ac:dyDescent="0.2">
      <c r="A189" s="163">
        <v>10</v>
      </c>
      <c r="B189" s="166" t="s">
        <v>112</v>
      </c>
      <c r="C189" s="155" t="s">
        <v>41</v>
      </c>
      <c r="D189" s="120">
        <f t="shared" si="23"/>
        <v>66.2</v>
      </c>
      <c r="E189" s="121">
        <v>60.61</v>
      </c>
      <c r="F189" s="121">
        <v>5.59</v>
      </c>
      <c r="G189" s="144">
        <f t="shared" si="28"/>
        <v>79.44</v>
      </c>
      <c r="H189" s="149">
        <f t="shared" si="30"/>
        <v>79.570000000000007</v>
      </c>
      <c r="I189" s="134">
        <v>73.98</v>
      </c>
      <c r="J189" s="134">
        <f t="shared" si="31"/>
        <v>5.59</v>
      </c>
      <c r="K189" s="136">
        <f t="shared" si="26"/>
        <v>95.484000000000009</v>
      </c>
    </row>
    <row r="190" spans="1:11" ht="38.25" x14ac:dyDescent="0.2">
      <c r="A190" s="164"/>
      <c r="B190" s="167"/>
      <c r="C190" s="156" t="s">
        <v>113</v>
      </c>
      <c r="D190" s="122">
        <f t="shared" si="23"/>
        <v>71.570000000000007</v>
      </c>
      <c r="E190" s="123">
        <v>65.98</v>
      </c>
      <c r="F190" s="123">
        <f>F189</f>
        <v>5.59</v>
      </c>
      <c r="G190" s="142">
        <f t="shared" si="28"/>
        <v>85.884</v>
      </c>
      <c r="H190" s="146">
        <f t="shared" si="30"/>
        <v>84.94</v>
      </c>
      <c r="I190" s="133">
        <v>79.349999999999994</v>
      </c>
      <c r="J190" s="133">
        <f t="shared" si="31"/>
        <v>5.59</v>
      </c>
      <c r="K190" s="137">
        <f t="shared" si="26"/>
        <v>101.928</v>
      </c>
    </row>
    <row r="191" spans="1:11" ht="26.25" thickBot="1" x14ac:dyDescent="0.25">
      <c r="A191" s="165"/>
      <c r="B191" s="168"/>
      <c r="C191" s="157" t="s">
        <v>105</v>
      </c>
      <c r="D191" s="126">
        <f t="shared" si="23"/>
        <v>48.370000000000005</v>
      </c>
      <c r="E191" s="127">
        <v>42.78</v>
      </c>
      <c r="F191" s="127">
        <f>F189</f>
        <v>5.59</v>
      </c>
      <c r="G191" s="145">
        <f t="shared" si="28"/>
        <v>58.044000000000004</v>
      </c>
      <c r="H191" s="150">
        <f t="shared" si="30"/>
        <v>61.75</v>
      </c>
      <c r="I191" s="138">
        <v>56.16</v>
      </c>
      <c r="J191" s="138">
        <f t="shared" si="31"/>
        <v>5.59</v>
      </c>
      <c r="K191" s="139">
        <f t="shared" si="26"/>
        <v>74.099999999999994</v>
      </c>
    </row>
    <row r="192" spans="1:11" ht="14.25" x14ac:dyDescent="0.2">
      <c r="A192" s="163">
        <v>11</v>
      </c>
      <c r="B192" s="166" t="s">
        <v>114</v>
      </c>
      <c r="C192" s="155" t="s">
        <v>39</v>
      </c>
      <c r="D192" s="120">
        <f t="shared" si="23"/>
        <v>97.15</v>
      </c>
      <c r="E192" s="121">
        <v>87.93</v>
      </c>
      <c r="F192" s="121">
        <v>9.2200000000000006</v>
      </c>
      <c r="G192" s="144">
        <f t="shared" si="28"/>
        <v>116.58</v>
      </c>
      <c r="H192" s="149">
        <f t="shared" si="30"/>
        <v>114.78999999999999</v>
      </c>
      <c r="I192" s="134">
        <v>105.57</v>
      </c>
      <c r="J192" s="134">
        <f t="shared" si="31"/>
        <v>9.2200000000000006</v>
      </c>
      <c r="K192" s="136">
        <f t="shared" si="26"/>
        <v>137.74799999999999</v>
      </c>
    </row>
    <row r="193" spans="1:11" ht="14.25" x14ac:dyDescent="0.2">
      <c r="A193" s="164"/>
      <c r="B193" s="167"/>
      <c r="C193" s="156" t="s">
        <v>115</v>
      </c>
      <c r="D193" s="122">
        <f t="shared" si="23"/>
        <v>90.25</v>
      </c>
      <c r="E193" s="123">
        <v>81.03</v>
      </c>
      <c r="F193" s="123">
        <f>F192</f>
        <v>9.2200000000000006</v>
      </c>
      <c r="G193" s="142">
        <f t="shared" si="28"/>
        <v>108.3</v>
      </c>
      <c r="H193" s="146">
        <f t="shared" si="30"/>
        <v>107.89</v>
      </c>
      <c r="I193" s="133">
        <v>98.67</v>
      </c>
      <c r="J193" s="133">
        <f t="shared" si="31"/>
        <v>9.2200000000000006</v>
      </c>
      <c r="K193" s="137">
        <f t="shared" si="26"/>
        <v>129.46799999999999</v>
      </c>
    </row>
    <row r="194" spans="1:11" ht="14.25" x14ac:dyDescent="0.2">
      <c r="A194" s="164"/>
      <c r="B194" s="167"/>
      <c r="C194" s="156" t="s">
        <v>14</v>
      </c>
      <c r="D194" s="122">
        <f t="shared" si="23"/>
        <v>97.41</v>
      </c>
      <c r="E194" s="123">
        <v>88.19</v>
      </c>
      <c r="F194" s="123">
        <f>F192</f>
        <v>9.2200000000000006</v>
      </c>
      <c r="G194" s="142">
        <f t="shared" si="28"/>
        <v>116.892</v>
      </c>
      <c r="H194" s="146">
        <f t="shared" si="30"/>
        <v>115.05</v>
      </c>
      <c r="I194" s="133">
        <v>105.83</v>
      </c>
      <c r="J194" s="133">
        <f t="shared" si="31"/>
        <v>9.2200000000000006</v>
      </c>
      <c r="K194" s="137">
        <f t="shared" si="26"/>
        <v>138.06</v>
      </c>
    </row>
    <row r="195" spans="1:11" ht="26.25" thickBot="1" x14ac:dyDescent="0.25">
      <c r="A195" s="165"/>
      <c r="B195" s="168"/>
      <c r="C195" s="157" t="s">
        <v>105</v>
      </c>
      <c r="D195" s="126">
        <f t="shared" si="23"/>
        <v>67.490000000000009</v>
      </c>
      <c r="E195" s="127">
        <v>58.27</v>
      </c>
      <c r="F195" s="127">
        <f>F192</f>
        <v>9.2200000000000006</v>
      </c>
      <c r="G195" s="145">
        <f t="shared" si="28"/>
        <v>80.988000000000014</v>
      </c>
      <c r="H195" s="150">
        <f t="shared" si="30"/>
        <v>85.13</v>
      </c>
      <c r="I195" s="138">
        <v>75.91</v>
      </c>
      <c r="J195" s="138">
        <f t="shared" si="31"/>
        <v>9.2200000000000006</v>
      </c>
      <c r="K195" s="139">
        <f t="shared" si="26"/>
        <v>102.15599999999999</v>
      </c>
    </row>
    <row r="196" spans="1:11" ht="25.5" x14ac:dyDescent="0.2">
      <c r="A196" s="163">
        <v>12</v>
      </c>
      <c r="B196" s="166" t="s">
        <v>116</v>
      </c>
      <c r="C196" s="155" t="s">
        <v>117</v>
      </c>
      <c r="D196" s="120">
        <f t="shared" si="23"/>
        <v>128.63999999999999</v>
      </c>
      <c r="E196" s="121">
        <v>97.94</v>
      </c>
      <c r="F196" s="121">
        <v>30.7</v>
      </c>
      <c r="G196" s="144">
        <f t="shared" si="28"/>
        <v>154.36799999999997</v>
      </c>
      <c r="H196" s="149">
        <f t="shared" si="30"/>
        <v>146.31</v>
      </c>
      <c r="I196" s="134">
        <v>115.61</v>
      </c>
      <c r="J196" s="134">
        <f t="shared" si="31"/>
        <v>30.7</v>
      </c>
      <c r="K196" s="136">
        <f t="shared" si="26"/>
        <v>175.572</v>
      </c>
    </row>
    <row r="197" spans="1:11" ht="25.5" x14ac:dyDescent="0.2">
      <c r="A197" s="164"/>
      <c r="B197" s="167"/>
      <c r="C197" s="156" t="s">
        <v>118</v>
      </c>
      <c r="D197" s="122">
        <f t="shared" si="23"/>
        <v>140.16</v>
      </c>
      <c r="E197" s="123">
        <v>109.46</v>
      </c>
      <c r="F197" s="123">
        <f>F196</f>
        <v>30.7</v>
      </c>
      <c r="G197" s="142">
        <f t="shared" si="28"/>
        <v>168.19199999999998</v>
      </c>
      <c r="H197" s="146">
        <f t="shared" si="30"/>
        <v>157.82999999999998</v>
      </c>
      <c r="I197" s="133">
        <v>127.13</v>
      </c>
      <c r="J197" s="133">
        <f t="shared" si="31"/>
        <v>30.7</v>
      </c>
      <c r="K197" s="137">
        <f t="shared" si="26"/>
        <v>189.39599999999999</v>
      </c>
    </row>
    <row r="198" spans="1:11" ht="14.25" x14ac:dyDescent="0.2">
      <c r="A198" s="164"/>
      <c r="B198" s="167"/>
      <c r="C198" s="156" t="s">
        <v>40</v>
      </c>
      <c r="D198" s="122">
        <f t="shared" si="23"/>
        <v>106.10000000000001</v>
      </c>
      <c r="E198" s="123">
        <v>75.400000000000006</v>
      </c>
      <c r="F198" s="123">
        <f>F196</f>
        <v>30.7</v>
      </c>
      <c r="G198" s="142">
        <f t="shared" si="28"/>
        <v>127.32000000000001</v>
      </c>
      <c r="H198" s="146">
        <f t="shared" si="30"/>
        <v>123.77</v>
      </c>
      <c r="I198" s="133">
        <v>93.07</v>
      </c>
      <c r="J198" s="133">
        <f t="shared" si="31"/>
        <v>30.7</v>
      </c>
      <c r="K198" s="137">
        <f t="shared" si="26"/>
        <v>148.524</v>
      </c>
    </row>
    <row r="199" spans="1:11" ht="26.25" thickBot="1" x14ac:dyDescent="0.25">
      <c r="A199" s="165"/>
      <c r="B199" s="168"/>
      <c r="C199" s="157" t="s">
        <v>105</v>
      </c>
      <c r="D199" s="126">
        <f t="shared" ref="D199:D205" si="33">E199+F199</f>
        <v>88.97</v>
      </c>
      <c r="E199" s="127">
        <v>58.27</v>
      </c>
      <c r="F199" s="127">
        <f>F196</f>
        <v>30.7</v>
      </c>
      <c r="G199" s="145">
        <f t="shared" si="28"/>
        <v>106.764</v>
      </c>
      <c r="H199" s="150">
        <f t="shared" si="30"/>
        <v>106.61</v>
      </c>
      <c r="I199" s="138">
        <v>75.91</v>
      </c>
      <c r="J199" s="138">
        <f t="shared" si="31"/>
        <v>30.7</v>
      </c>
      <c r="K199" s="139">
        <f t="shared" ref="K199:K205" si="34">H199*1.2</f>
        <v>127.93199999999999</v>
      </c>
    </row>
    <row r="200" spans="1:11" ht="14.25" x14ac:dyDescent="0.2">
      <c r="A200" s="169">
        <v>13</v>
      </c>
      <c r="B200" s="172" t="s">
        <v>119</v>
      </c>
      <c r="C200" s="155" t="s">
        <v>14</v>
      </c>
      <c r="D200" s="120">
        <f t="shared" si="33"/>
        <v>64.22</v>
      </c>
      <c r="E200" s="121">
        <v>54.29</v>
      </c>
      <c r="F200" s="121">
        <v>9.93</v>
      </c>
      <c r="G200" s="144">
        <f t="shared" si="28"/>
        <v>77.063999999999993</v>
      </c>
      <c r="H200" s="149">
        <f t="shared" si="30"/>
        <v>78.710000000000008</v>
      </c>
      <c r="I200" s="134">
        <v>68.78</v>
      </c>
      <c r="J200" s="134">
        <f t="shared" si="31"/>
        <v>9.93</v>
      </c>
      <c r="K200" s="136">
        <f t="shared" si="34"/>
        <v>94.452000000000012</v>
      </c>
    </row>
    <row r="201" spans="1:11" ht="25.5" x14ac:dyDescent="0.2">
      <c r="A201" s="170"/>
      <c r="B201" s="173"/>
      <c r="C201" s="160" t="s">
        <v>120</v>
      </c>
      <c r="D201" s="122">
        <f t="shared" si="33"/>
        <v>72.41</v>
      </c>
      <c r="E201" s="123">
        <v>62.48</v>
      </c>
      <c r="F201" s="123">
        <f>F200</f>
        <v>9.93</v>
      </c>
      <c r="G201" s="142">
        <f t="shared" si="28"/>
        <v>86.891999999999996</v>
      </c>
      <c r="H201" s="146">
        <f t="shared" si="30"/>
        <v>86.9</v>
      </c>
      <c r="I201" s="133">
        <v>76.97</v>
      </c>
      <c r="J201" s="133">
        <f t="shared" si="31"/>
        <v>9.93</v>
      </c>
      <c r="K201" s="137">
        <f t="shared" si="34"/>
        <v>104.28</v>
      </c>
    </row>
    <row r="202" spans="1:11" ht="25.5" x14ac:dyDescent="0.2">
      <c r="A202" s="170"/>
      <c r="B202" s="173"/>
      <c r="C202" s="160" t="s">
        <v>121</v>
      </c>
      <c r="D202" s="122">
        <f t="shared" si="33"/>
        <v>73.19</v>
      </c>
      <c r="E202" s="123">
        <v>63.26</v>
      </c>
      <c r="F202" s="123">
        <f>F200</f>
        <v>9.93</v>
      </c>
      <c r="G202" s="142">
        <f t="shared" si="28"/>
        <v>87.827999999999989</v>
      </c>
      <c r="H202" s="146">
        <f t="shared" si="30"/>
        <v>87.68</v>
      </c>
      <c r="I202" s="133">
        <v>77.75</v>
      </c>
      <c r="J202" s="133">
        <f t="shared" si="31"/>
        <v>9.93</v>
      </c>
      <c r="K202" s="137">
        <f t="shared" si="34"/>
        <v>105.21600000000001</v>
      </c>
    </row>
    <row r="203" spans="1:11" ht="14.25" x14ac:dyDescent="0.2">
      <c r="A203" s="170"/>
      <c r="B203" s="173"/>
      <c r="C203" s="156" t="s">
        <v>93</v>
      </c>
      <c r="D203" s="122">
        <f t="shared" si="33"/>
        <v>57.35</v>
      </c>
      <c r="E203" s="123">
        <v>47.42</v>
      </c>
      <c r="F203" s="123">
        <f>F200</f>
        <v>9.93</v>
      </c>
      <c r="G203" s="142">
        <f t="shared" si="28"/>
        <v>68.819999999999993</v>
      </c>
      <c r="H203" s="146">
        <f t="shared" si="30"/>
        <v>71.84</v>
      </c>
      <c r="I203" s="133">
        <v>61.91</v>
      </c>
      <c r="J203" s="133">
        <f t="shared" si="31"/>
        <v>9.93</v>
      </c>
      <c r="K203" s="137">
        <f t="shared" si="34"/>
        <v>86.207999999999998</v>
      </c>
    </row>
    <row r="204" spans="1:11" ht="15" x14ac:dyDescent="0.25">
      <c r="A204" s="170"/>
      <c r="B204" s="173"/>
      <c r="C204" s="161" t="s">
        <v>122</v>
      </c>
      <c r="D204" s="122">
        <f t="shared" si="33"/>
        <v>0.94</v>
      </c>
      <c r="E204" s="123">
        <v>0.94</v>
      </c>
      <c r="F204" s="123"/>
      <c r="G204" s="142">
        <f t="shared" si="28"/>
        <v>1.1279999999999999</v>
      </c>
      <c r="H204" s="146">
        <f t="shared" si="30"/>
        <v>0.94</v>
      </c>
      <c r="I204" s="133">
        <v>0.94</v>
      </c>
      <c r="J204" s="133"/>
      <c r="K204" s="137">
        <f t="shared" si="34"/>
        <v>1.1279999999999999</v>
      </c>
    </row>
    <row r="205" spans="1:11" ht="15.75" thickBot="1" x14ac:dyDescent="0.3">
      <c r="A205" s="171"/>
      <c r="B205" s="174"/>
      <c r="C205" s="162" t="s">
        <v>123</v>
      </c>
      <c r="D205" s="126">
        <f t="shared" si="33"/>
        <v>1.02</v>
      </c>
      <c r="E205" s="127">
        <v>1.02</v>
      </c>
      <c r="F205" s="127"/>
      <c r="G205" s="145">
        <f t="shared" ref="G205" si="35">D205*1.2</f>
        <v>1.224</v>
      </c>
      <c r="H205" s="150">
        <f t="shared" ref="H205" si="36">I205+J205</f>
        <v>1.02</v>
      </c>
      <c r="I205" s="138">
        <v>1.02</v>
      </c>
      <c r="J205" s="138"/>
      <c r="K205" s="139">
        <f t="shared" si="34"/>
        <v>1.224</v>
      </c>
    </row>
  </sheetData>
  <mergeCells count="90">
    <mergeCell ref="H132:H133"/>
    <mergeCell ref="I132:J132"/>
    <mergeCell ref="K132:K133"/>
    <mergeCell ref="A117:A123"/>
    <mergeCell ref="B117:B123"/>
    <mergeCell ref="H131:K131"/>
    <mergeCell ref="A129:K129"/>
    <mergeCell ref="B130:G130"/>
    <mergeCell ref="A131:A133"/>
    <mergeCell ref="B131:C133"/>
    <mergeCell ref="D131:G131"/>
    <mergeCell ref="D132:D133"/>
    <mergeCell ref="E132:F132"/>
    <mergeCell ref="G132:G133"/>
    <mergeCell ref="C112:C114"/>
    <mergeCell ref="C115:C116"/>
    <mergeCell ref="A124:A126"/>
    <mergeCell ref="B124:B126"/>
    <mergeCell ref="B101:B103"/>
    <mergeCell ref="A107:A111"/>
    <mergeCell ref="B107:B111"/>
    <mergeCell ref="A112:A116"/>
    <mergeCell ref="B112:B116"/>
    <mergeCell ref="B8:C8"/>
    <mergeCell ref="A9:A16"/>
    <mergeCell ref="A104:A106"/>
    <mergeCell ref="B104:B106"/>
    <mergeCell ref="A91:J91"/>
    <mergeCell ref="A92:J92"/>
    <mergeCell ref="A93:J93"/>
    <mergeCell ref="A95:A96"/>
    <mergeCell ref="B95:C96"/>
    <mergeCell ref="D95:D96"/>
    <mergeCell ref="E95:G95"/>
    <mergeCell ref="H95:J95"/>
    <mergeCell ref="B97:C97"/>
    <mergeCell ref="A98:A100"/>
    <mergeCell ref="B98:B100"/>
    <mergeCell ref="A101:A103"/>
    <mergeCell ref="A1:J1"/>
    <mergeCell ref="A2:J2"/>
    <mergeCell ref="A3:J3"/>
    <mergeCell ref="A4:J4"/>
    <mergeCell ref="A6:A7"/>
    <mergeCell ref="B6:C7"/>
    <mergeCell ref="D6:D7"/>
    <mergeCell ref="E6:G6"/>
    <mergeCell ref="H6:J6"/>
    <mergeCell ref="B9:B16"/>
    <mergeCell ref="A17:A27"/>
    <mergeCell ref="B17:B27"/>
    <mergeCell ref="A28:A34"/>
    <mergeCell ref="B28:B34"/>
    <mergeCell ref="A35:A37"/>
    <mergeCell ref="B35:B37"/>
    <mergeCell ref="A38:A57"/>
    <mergeCell ref="B38:B47"/>
    <mergeCell ref="B48:B57"/>
    <mergeCell ref="A58:A73"/>
    <mergeCell ref="B58:B66"/>
    <mergeCell ref="B67:B73"/>
    <mergeCell ref="A74:A89"/>
    <mergeCell ref="B74:B82"/>
    <mergeCell ref="B83:B89"/>
    <mergeCell ref="A134:A140"/>
    <mergeCell ref="B134:B140"/>
    <mergeCell ref="A141:A147"/>
    <mergeCell ref="B141:B147"/>
    <mergeCell ref="A148:A155"/>
    <mergeCell ref="B148:B155"/>
    <mergeCell ref="A156:A162"/>
    <mergeCell ref="B156:B162"/>
    <mergeCell ref="A178:A182"/>
    <mergeCell ref="B178:B182"/>
    <mergeCell ref="A183:A185"/>
    <mergeCell ref="B183:B185"/>
    <mergeCell ref="A196:A199"/>
    <mergeCell ref="B196:B199"/>
    <mergeCell ref="A200:A205"/>
    <mergeCell ref="B200:B205"/>
    <mergeCell ref="A163:A170"/>
    <mergeCell ref="B163:B170"/>
    <mergeCell ref="A171:A177"/>
    <mergeCell ref="B171:B177"/>
    <mergeCell ref="A186:A188"/>
    <mergeCell ref="B186:B188"/>
    <mergeCell ref="A189:A191"/>
    <mergeCell ref="B189:B191"/>
    <mergeCell ref="A192:A195"/>
    <mergeCell ref="B192:B195"/>
  </mergeCells>
  <pageMargins left="0.31496062992125984" right="0" top="0.31496062992125984" bottom="0.19685039370078741" header="0" footer="0"/>
  <pageSetup paperSize="9" scale="71" orientation="portrait" horizontalDpi="120" verticalDpi="144" r:id="rId1"/>
  <headerFooter alignWithMargins="0"/>
  <rowBreaks count="3" manualBreakCount="3">
    <brk id="57" max="10" man="1"/>
    <brk id="126" max="10" man="1"/>
    <brk id="1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месяц</vt:lpstr>
      <vt:lpstr>месяц!Область_печати</vt:lpstr>
    </vt:vector>
  </TitlesOfParts>
  <Company>Ekomost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2023-07-06T12:23:31Z</cp:lastPrinted>
  <dcterms:created xsi:type="dcterms:W3CDTF">2020-06-18T11:30:55Z</dcterms:created>
  <dcterms:modified xsi:type="dcterms:W3CDTF">2024-03-06T07:59:52Z</dcterms:modified>
</cp:coreProperties>
</file>